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465" windowWidth="8475" windowHeight="4725" activeTab="0"/>
  </bookViews>
  <sheets>
    <sheet name="説明" sheetId="1" r:id="rId1"/>
    <sheet name="検索フォーム" sheetId="2" r:id="rId2"/>
    <sheet name="検索データ" sheetId="3" r:id="rId3"/>
    <sheet name="集計フォーム" sheetId="4" r:id="rId4"/>
    <sheet name="集計データ" sheetId="5" r:id="rId5"/>
    <sheet name="ワーク" sheetId="6" r:id="rId6"/>
  </sheets>
  <definedNames>
    <definedName name="サンプルデータ" localSheetId="2">'検索データ'!$A$1:$G$11</definedName>
    <definedName name="社員名">'検索データ'!$A$2:$A$11</definedName>
    <definedName name="商品">'ワーク'!$B$3:$B$8</definedName>
    <definedName name="部署">'ワーク'!$D$3:$D$5</definedName>
    <definedName name="名前">'検索データ'!$A$2:$A$11</definedName>
  </definedNames>
  <calcPr fullCalcOnLoad="1"/>
</workbook>
</file>

<file path=xl/comments2.xml><?xml version="1.0" encoding="utf-8"?>
<comments xmlns="http://schemas.openxmlformats.org/spreadsheetml/2006/main">
  <authors>
    <author>ILI総合研究所</author>
  </authors>
  <commentList>
    <comment ref="D8" authorId="0">
      <text>
        <r>
          <rPr>
            <b/>
            <sz val="9"/>
            <rFont val="ＭＳ Ｐゴシック"/>
            <family val="3"/>
          </rPr>
          <t>=IF(ISERROR(VLOOKUP(D6,検索データ!A2:G11,2,0)),
"",VLOOKUP(D6,検索データ!A2:G11,2,0))</t>
        </r>
      </text>
    </comment>
    <comment ref="D10" authorId="0">
      <text>
        <r>
          <rPr>
            <b/>
            <sz val="9"/>
            <rFont val="ＭＳ Ｐゴシック"/>
            <family val="3"/>
          </rPr>
          <t>=IF(ISERROR(VLOOKUP(D6,検索データ!A2:G11,3,0)),
"",VLOOKUP(D6,検索データ!A2:G11,3,0))</t>
        </r>
      </text>
    </comment>
    <comment ref="D14" authorId="0">
      <text>
        <r>
          <rPr>
            <b/>
            <sz val="9"/>
            <rFont val="ＭＳ Ｐゴシック"/>
            <family val="3"/>
          </rPr>
          <t>=IF(ISERROR(VLOOKUP(D6,検索データ!A2:G11,5,0)),
"",VLOOKUP(D6,検索データ!A2:G11,5,0))</t>
        </r>
      </text>
    </comment>
    <comment ref="D16" authorId="0">
      <text>
        <r>
          <rPr>
            <b/>
            <sz val="9"/>
            <rFont val="ＭＳ Ｐゴシック"/>
            <family val="3"/>
          </rPr>
          <t>=IF(ISERROR(VLOOKUP(D6,検索データ!A2:G11,6,0)),
"",VLOOKUP(D6,検索データ!A2:G11,6,0))</t>
        </r>
      </text>
    </comment>
    <comment ref="D18" authorId="0">
      <text>
        <r>
          <rPr>
            <b/>
            <sz val="9"/>
            <rFont val="ＭＳ Ｐゴシック"/>
            <family val="3"/>
          </rPr>
          <t>=IF(ISERROR(VLOOKUP(D6,検索データ!A2:G11,7,0)),
"",VLOOKUP(D6,検索データ!A2:G11,7,0))</t>
        </r>
      </text>
    </comment>
    <comment ref="D12" authorId="0">
      <text>
        <r>
          <rPr>
            <b/>
            <sz val="9"/>
            <rFont val="ＭＳ Ｐゴシック"/>
            <family val="3"/>
          </rPr>
          <t>=IF(ISERROR(VLOOKUP(D6,検索データ!A2:G11,4,0)),
"",VLOOKUP(D6,検索データ!A2:G11,4,0))</t>
        </r>
      </text>
    </comment>
  </commentList>
</comments>
</file>

<file path=xl/comments4.xml><?xml version="1.0" encoding="utf-8"?>
<comments xmlns="http://schemas.openxmlformats.org/spreadsheetml/2006/main">
  <authors>
    <author>ILI総合研究所</author>
  </authors>
  <commentList>
    <comment ref="D8" authorId="0">
      <text>
        <r>
          <rPr>
            <b/>
            <sz val="9"/>
            <rFont val="ＭＳ Ｐゴシック"/>
            <family val="3"/>
          </rPr>
          <t>=SUMIF(集計データ!E2:E11,D14,集計データ!D2:D11)</t>
        </r>
      </text>
    </comment>
  </commentList>
</comments>
</file>

<file path=xl/sharedStrings.xml><?xml version="1.0" encoding="utf-8"?>
<sst xmlns="http://schemas.openxmlformats.org/spreadsheetml/2006/main" count="148" uniqueCount="116">
  <si>
    <t>営業三部</t>
  </si>
  <si>
    <t>営業二部</t>
  </si>
  <si>
    <t>営業一部</t>
  </si>
  <si>
    <t>神奈川県横浜市南区大岡 1-44-X</t>
  </si>
  <si>
    <t>埼玉県草加市吉町 3-4-X</t>
  </si>
  <si>
    <t>神奈川県横浜市緑区千草台 7-X</t>
  </si>
  <si>
    <t>東京都大田区萩中 2-4-X</t>
  </si>
  <si>
    <t>千葉県成田市加良部 5-3-X</t>
  </si>
  <si>
    <t>千葉県成田市台方 XXX</t>
  </si>
  <si>
    <t>神奈川県川崎市中原区宮内 XXX</t>
  </si>
  <si>
    <t>東京都杉並区成田東 5-35-XX</t>
  </si>
  <si>
    <t>東京都中野区大和町 2-41-XX</t>
  </si>
  <si>
    <t>千葉県野田市日之出町 27-XX</t>
  </si>
  <si>
    <t>社員データ検索テンプレート</t>
  </si>
  <si>
    <t>住所</t>
  </si>
  <si>
    <t>(0476)26-97XX</t>
  </si>
  <si>
    <t>(045)741-12XX</t>
  </si>
  <si>
    <t>(045)973-66XX</t>
  </si>
  <si>
    <t>(0476)27-36XX</t>
  </si>
  <si>
    <t>(044)752-15XX</t>
  </si>
  <si>
    <t>(03)3339-32XX</t>
  </si>
  <si>
    <t>(03)3742-44XX</t>
  </si>
  <si>
    <t>(0489)28-98XX</t>
  </si>
  <si>
    <t>(0471)29-16XX</t>
  </si>
  <si>
    <t>(03)5397-67XX</t>
  </si>
  <si>
    <t>社員ID</t>
  </si>
  <si>
    <t>部署コード</t>
  </si>
  <si>
    <t>部署</t>
  </si>
  <si>
    <t>郵便番号</t>
  </si>
  <si>
    <t>電話番号</t>
  </si>
  <si>
    <t>澤田直樹</t>
  </si>
  <si>
    <t>渡辺陽一</t>
  </si>
  <si>
    <t>路木孝太</t>
  </si>
  <si>
    <t>山田太郎</t>
  </si>
  <si>
    <t>山田花子</t>
  </si>
  <si>
    <t>鈴木一朗</t>
  </si>
  <si>
    <t>桂木隆</t>
  </si>
  <si>
    <t>田中明</t>
  </si>
  <si>
    <t>佐藤寛</t>
  </si>
  <si>
    <t>松井秀樹</t>
  </si>
  <si>
    <t>部署コード：</t>
  </si>
  <si>
    <t>部署：</t>
  </si>
  <si>
    <t>郵便番号：</t>
  </si>
  <si>
    <t>住所：</t>
  </si>
  <si>
    <t>電話番号：</t>
  </si>
  <si>
    <t xml:space="preserve">   </t>
  </si>
  <si>
    <t>売上データ集計テンプレート</t>
  </si>
  <si>
    <t>社員ID：</t>
  </si>
  <si>
    <t>部署別売上：</t>
  </si>
  <si>
    <t>受注コード</t>
  </si>
  <si>
    <t>受注日</t>
  </si>
  <si>
    <t>売上</t>
  </si>
  <si>
    <t>ふとん</t>
  </si>
  <si>
    <t>まくら</t>
  </si>
  <si>
    <t>シーツ</t>
  </si>
  <si>
    <t>いす</t>
  </si>
  <si>
    <t>テーブル</t>
  </si>
  <si>
    <t>ぬいぐるみ</t>
  </si>
  <si>
    <t>商品名</t>
  </si>
  <si>
    <t>部署</t>
  </si>
  <si>
    <t>営業一部</t>
  </si>
  <si>
    <t>営業二部</t>
  </si>
  <si>
    <t>営業三部</t>
  </si>
  <si>
    <t xml:space="preserve">            </t>
  </si>
  <si>
    <t>商品名</t>
  </si>
  <si>
    <t>部署名</t>
  </si>
  <si>
    <t>Copyright(C) アイエルアイ総合研究所　無断転載を禁じます</t>
  </si>
  <si>
    <t xml:space="preserve">※ご注意ください。取り込むデータは、あらかじめデータベースソフトで作成する必要があります。 </t>
  </si>
  <si>
    <t xml:space="preserve"> </t>
  </si>
  <si>
    <t xml:space="preserve">  </t>
  </si>
  <si>
    <t>126-6666</t>
  </si>
  <si>
    <t>127-7777</t>
  </si>
  <si>
    <t>145-5555</t>
  </si>
  <si>
    <t>146-6666</t>
  </si>
  <si>
    <t>322-2222</t>
  </si>
  <si>
    <t>277-8888</t>
  </si>
  <si>
    <t>147-7777</t>
  </si>
  <si>
    <t>277-4545</t>
  </si>
  <si>
    <t>125-5555</t>
  </si>
  <si>
    <t>277-7888</t>
  </si>
  <si>
    <t>■社員データ検索テンプレート</t>
  </si>
  <si>
    <t>●Point：</t>
  </si>
  <si>
    <t>①検索条件に合わせて作成したデータベースのデータを、 [外部データの取り込み]機能</t>
  </si>
  <si>
    <t xml:space="preserve">   で取り込みます。</t>
  </si>
  <si>
    <t>③「IF」関数と「ISERROR」関数を組み合わせることで、社員データの各項目のエラー表示を</t>
  </si>
  <si>
    <t>①集計条件に合わせて作成したデータベースのデータを、 [外部データの取り込み]機能</t>
  </si>
  <si>
    <t xml:space="preserve">   で取り込みます。</t>
  </si>
  <si>
    <t>●Point：</t>
  </si>
  <si>
    <t>■売上データ集計テンプレート</t>
  </si>
  <si>
    <t>[集計フォーム]シートは、部署を一覧から選択して、[集計データ]シートのデータの部署別の</t>
  </si>
  <si>
    <t>売上を集計するテンプレートとなっています。</t>
  </si>
  <si>
    <t xml:space="preserve">   そして、部署を[入力規則]の機能を使い、一覧より選択できるように設定します。</t>
  </si>
  <si>
    <r>
      <t>のExcel20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版をご紹介します。</t>
    </r>
  </si>
  <si>
    <t>※</t>
  </si>
  <si>
    <t>Excel2003以前のバージョンでの方法は、以下のバックナンバーをご参照ください。</t>
  </si>
  <si>
    <t>今回は、バックナンバー127でご紹介した  テンプレート--検索と集計のテンプレート</t>
  </si>
  <si>
    <t>【バックナンバー127】 テンプレート--検索と集計のテンプレート</t>
  </si>
  <si>
    <t>｢StiLL｣Excel情報365  テンプレート--検索と集計のテンプレート</t>
  </si>
  <si>
    <t>その人の個人データが表示されるテンプレートとなっています。</t>
  </si>
  <si>
    <t>②別シート（ここでは[ワーク]シート）に選択項目の一覧を表示して、</t>
  </si>
  <si>
    <t xml:space="preserve">   その範囲に名前の定義をします。</t>
  </si>
  <si>
    <t xml:space="preserve">   [入力規則]については以下のバックナンバーをご参照ください。</t>
  </si>
  <si>
    <t>【バックナンバー275】 セル--入力規則第一弾 リストからの入力　Excel2007版</t>
  </si>
  <si>
    <t xml:space="preserve">   [入力規則]の元となるデータにします。</t>
  </si>
  <si>
    <t xml:space="preserve">   ここでは、[検索データ]シートのセルA2：A11に「社員名」と定義し、</t>
  </si>
  <si>
    <t>社員名</t>
  </si>
  <si>
    <t>■今回は、2種類のテンプレートをご紹介します。一つ目は、社員名を一覧より選択すると、その社員名に一致した社員データが表示されるテンプレートです。二つ目は、部署を一覧から選択すると、その部署の売上を集計するテンプレートです。</t>
  </si>
  <si>
    <t>[検索フォーム]シートは、社員名を選択すると</t>
  </si>
  <si>
    <t>②社員名を一覧から選択するには[入力規則]を使います。</t>
  </si>
  <si>
    <t>社員名選択</t>
  </si>
  <si>
    <t>【バックナンバー163】 関数--VLOOKUP関数をネストして特定Dataを取得する。</t>
  </si>
  <si>
    <t xml:space="preserve">   回避できます。以下のバックナンバーをご参照ください。</t>
  </si>
  <si>
    <t>Excel2007、2013でも操作方法は同等です</t>
  </si>
  <si>
    <t>☆対応方法：「社員データ検索テンプレート」は[検索フォーム]シートに、「売上データ集計テンプレート」は[集計フォーム]シートにあります。前々回と前回紹介したバックナンバー「363」、「364」の内容を組み合わせて元となるデータを取り込みます。</t>
  </si>
  <si>
    <r>
      <t xml:space="preserve">   （</t>
    </r>
    <r>
      <rPr>
        <sz val="11"/>
        <rFont val="ＭＳ Ｐゴシック"/>
        <family val="3"/>
      </rPr>
      <t>Excel2010</t>
    </r>
    <r>
      <rPr>
        <sz val="11"/>
        <rFont val="ＭＳ Ｐゴシック"/>
        <family val="3"/>
      </rPr>
      <t>以降では、入力規則のリストに他のシートのセルを</t>
    </r>
  </si>
  <si>
    <t xml:space="preserve">    名前の定義なしで指定可能になりました。）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</si>
</sst>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&quot;円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/>
    </xf>
    <xf numFmtId="0" fontId="0" fillId="3" borderId="8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2" borderId="11" xfId="0" applyFill="1" applyBorder="1" applyAlignment="1">
      <alignment/>
    </xf>
    <xf numFmtId="14" fontId="0" fillId="0" borderId="0" xfId="0" applyNumberFormat="1" applyAlignment="1">
      <alignment/>
    </xf>
    <xf numFmtId="0" fontId="0" fillId="4" borderId="0" xfId="0" applyFill="1" applyAlignment="1">
      <alignment/>
    </xf>
    <xf numFmtId="181" fontId="0" fillId="0" borderId="12" xfId="0" applyNumberForma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1" applyFont="1" applyAlignment="1">
      <alignment horizontal="left"/>
      <protection/>
    </xf>
    <xf numFmtId="0" fontId="0" fillId="0" borderId="0" xfId="21" applyFont="1" applyFill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12" fillId="0" borderId="0" xfId="22" applyFont="1" applyFill="1" applyBorder="1" applyAlignment="1">
      <alignment horizontal="right" vertical="center"/>
      <protection/>
    </xf>
    <xf numFmtId="0" fontId="12" fillId="0" borderId="0" xfId="22" applyFont="1" applyFill="1" applyBorder="1" applyAlignment="1">
      <alignment vertical="center"/>
      <protection/>
    </xf>
    <xf numFmtId="0" fontId="0" fillId="0" borderId="0" xfId="22" applyFont="1" applyBorder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11" fillId="6" borderId="15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6" borderId="16" xfId="0" applyFont="1" applyFill="1" applyBorder="1" applyAlignment="1">
      <alignment vertical="top" wrapText="1"/>
    </xf>
    <xf numFmtId="0" fontId="11" fillId="6" borderId="17" xfId="0" applyFont="1" applyFill="1" applyBorder="1" applyAlignment="1">
      <alignment vertical="top" wrapText="1"/>
    </xf>
    <xf numFmtId="0" fontId="0" fillId="0" borderId="0" xfId="0" applyAlignment="1">
      <alignment horizontal="center" shrinkToFit="1"/>
    </xf>
    <xf numFmtId="0" fontId="13" fillId="0" borderId="0" xfId="16" applyAlignment="1" applyProtection="1">
      <alignment/>
      <protection/>
    </xf>
    <xf numFmtId="0" fontId="13" fillId="0" borderId="0" xfId="16" applyFont="1" applyAlignment="1" applyProtection="1">
      <alignment/>
      <protection/>
    </xf>
    <xf numFmtId="0" fontId="3" fillId="2" borderId="1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8" xfId="0" applyFill="1" applyBorder="1" applyAlignment="1">
      <alignment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20ems" xfId="21"/>
    <cellStyle name="標準_227ems_作業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666750</xdr:colOff>
      <xdr:row>6</xdr:row>
      <xdr:rowOff>9525</xdr:rowOff>
    </xdr:from>
    <xdr:ext cx="2733675" cy="523875"/>
    <xdr:sp>
      <xdr:nvSpPr>
        <xdr:cNvPr id="1" name="AutoShape 24"/>
        <xdr:cNvSpPr>
          <a:spLocks/>
        </xdr:cNvSpPr>
      </xdr:nvSpPr>
      <xdr:spPr>
        <a:xfrm>
          <a:off x="3371850" y="1114425"/>
          <a:ext cx="2733675" cy="523875"/>
        </a:xfrm>
        <a:prstGeom prst="wedgeEllipseCallout">
          <a:avLst>
            <a:gd name="adj1" fmla="val -51027"/>
            <a:gd name="adj2" fmla="val 8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ポインタを合わせると、設定して
ある数式が表示されます。</a:t>
          </a:r>
        </a:p>
      </xdr:txBody>
    </xdr:sp>
    <xdr:clientData/>
  </xdr:oneCellAnchor>
  <xdr:oneCellAnchor>
    <xdr:from>
      <xdr:col>1</xdr:col>
      <xdr:colOff>19050</xdr:colOff>
      <xdr:row>20</xdr:row>
      <xdr:rowOff>142875</xdr:rowOff>
    </xdr:from>
    <xdr:ext cx="5629275" cy="2085975"/>
    <xdr:sp>
      <xdr:nvSpPr>
        <xdr:cNvPr id="2" name="Rectangle 25"/>
        <xdr:cNvSpPr>
          <a:spLocks/>
        </xdr:cNvSpPr>
      </xdr:nvSpPr>
      <xdr:spPr>
        <a:xfrm>
          <a:off x="180975" y="3019425"/>
          <a:ext cx="5629275" cy="2085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●Point：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①検索条件に合わせて作成したデータベースのデータを、 [外部データの取り込み]機能
   で取り込みます。
②社員名を一覧から選択するには[入力規則]を使います。通常、一覧の元となるデータを範囲
   指定する際、   別シートからは選択することができません。しかし、元となるデータに名前を
   定義しておくことによって、別シートからデータを範囲指定することができます。
   （ここでは、[検索データ]シートのセルA2：A11に「社員名」と定義しています。）
③「IF」関数と「ISERROR」関数を組み合わせることで、社員データの各項目のエラー表示を
   回避できます。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11</xdr:row>
      <xdr:rowOff>104775</xdr:rowOff>
    </xdr:from>
    <xdr:ext cx="4524375" cy="504825"/>
    <xdr:sp>
      <xdr:nvSpPr>
        <xdr:cNvPr id="1" name="Rectangle 1"/>
        <xdr:cNvSpPr>
          <a:spLocks/>
        </xdr:cNvSpPr>
      </xdr:nvSpPr>
      <xdr:spPr>
        <a:xfrm>
          <a:off x="95250" y="1990725"/>
          <a:ext cx="4524375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データベースから取り込んだデータです。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※データの取り込み方は、前回のメールサービスをご参照下さい。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247650</xdr:colOff>
      <xdr:row>3</xdr:row>
      <xdr:rowOff>19050</xdr:rowOff>
    </xdr:from>
    <xdr:ext cx="2733675" cy="523875"/>
    <xdr:sp>
      <xdr:nvSpPr>
        <xdr:cNvPr id="1" name="AutoShape 8"/>
        <xdr:cNvSpPr>
          <a:spLocks/>
        </xdr:cNvSpPr>
      </xdr:nvSpPr>
      <xdr:spPr>
        <a:xfrm>
          <a:off x="2676525" y="514350"/>
          <a:ext cx="2733675" cy="523875"/>
        </a:xfrm>
        <a:prstGeom prst="wedgeEllipseCallout">
          <a:avLst>
            <a:gd name="adj1" fmla="val -51027"/>
            <a:gd name="adj2" fmla="val 8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ポインタを合わせると、設定して
ある数式が表示されます。</a:t>
          </a:r>
        </a:p>
      </xdr:txBody>
    </xdr:sp>
    <xdr:clientData/>
  </xdr:oneCellAnchor>
  <xdr:oneCellAnchor>
    <xdr:from>
      <xdr:col>1</xdr:col>
      <xdr:colOff>9525</xdr:colOff>
      <xdr:row>10</xdr:row>
      <xdr:rowOff>123825</xdr:rowOff>
    </xdr:from>
    <xdr:ext cx="4076700" cy="1057275"/>
    <xdr:sp>
      <xdr:nvSpPr>
        <xdr:cNvPr id="2" name="Rectangle 13"/>
        <xdr:cNvSpPr>
          <a:spLocks/>
        </xdr:cNvSpPr>
      </xdr:nvSpPr>
      <xdr:spPr>
        <a:xfrm>
          <a:off x="209550" y="1819275"/>
          <a:ext cx="4076700" cy="1057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●Point：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①集計条件に合わせて作成したデータベースのデータを、
 [外部データの取り込み]機能で取り込みます。
②別シート（ここでは[ワーク]シート）に選択項目の一覧を表示して、
その値に名前の定義をします。そして、[入力規則]の設定をします。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11</xdr:row>
      <xdr:rowOff>19050</xdr:rowOff>
    </xdr:from>
    <xdr:ext cx="4524375" cy="504825"/>
    <xdr:sp>
      <xdr:nvSpPr>
        <xdr:cNvPr id="1" name="Rectangle 6"/>
        <xdr:cNvSpPr>
          <a:spLocks/>
        </xdr:cNvSpPr>
      </xdr:nvSpPr>
      <xdr:spPr>
        <a:xfrm>
          <a:off x="28575" y="1905000"/>
          <a:ext cx="4524375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データベースから取り込んだデータです。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※データの取り込み方は、前回のメールサービスをご参照下さい。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9</xdr:row>
      <xdr:rowOff>19050</xdr:rowOff>
    </xdr:from>
    <xdr:ext cx="2800350" cy="800100"/>
    <xdr:sp>
      <xdr:nvSpPr>
        <xdr:cNvPr id="1" name="Rectangle 2"/>
        <xdr:cNvSpPr>
          <a:spLocks/>
        </xdr:cNvSpPr>
      </xdr:nvSpPr>
      <xdr:spPr>
        <a:xfrm>
          <a:off x="238125" y="1562100"/>
          <a:ext cx="2800350" cy="800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セルB3：B8に「商品」、セルD3：D5に「部署」と
名前の定義をしています。
設定を変えて商品名でも集計できるようにするなど、応用次第で用途が拡大します。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ill.co.jp/excel/support/127ems.xls" TargetMode="External" /><Relationship Id="rId2" Type="http://schemas.openxmlformats.org/officeDocument/2006/relationships/hyperlink" Target="http://www.still.co.jp/excel/support/275ems.xls" TargetMode="External" /><Relationship Id="rId3" Type="http://schemas.openxmlformats.org/officeDocument/2006/relationships/hyperlink" Target="http://www.still.co.jp/excel/support/163ems.xl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</cols>
  <sheetData>
    <row r="2" ht="14.25">
      <c r="B2" s="28" t="s">
        <v>97</v>
      </c>
    </row>
    <row r="4" spans="2:10" ht="78" customHeight="1">
      <c r="B4" s="43" t="s">
        <v>106</v>
      </c>
      <c r="C4" s="44"/>
      <c r="D4" s="45"/>
      <c r="E4" s="43" t="s">
        <v>113</v>
      </c>
      <c r="F4" s="46"/>
      <c r="G4" s="47"/>
      <c r="H4" s="43" t="s">
        <v>67</v>
      </c>
      <c r="I4" s="46"/>
      <c r="J4" s="47"/>
    </row>
    <row r="5" spans="2:10" ht="13.5">
      <c r="B5" s="29"/>
      <c r="C5" s="29"/>
      <c r="D5" s="29"/>
      <c r="E5" s="29"/>
      <c r="F5" s="29"/>
      <c r="G5" s="29"/>
      <c r="H5" s="29"/>
      <c r="I5" s="29"/>
      <c r="J5" s="29"/>
    </row>
    <row r="6" spans="2:10" s="29" customFormat="1" ht="13.5" customHeight="1">
      <c r="B6" s="32" t="s">
        <v>95</v>
      </c>
      <c r="C6" s="33"/>
      <c r="D6" s="33"/>
      <c r="E6" s="33"/>
      <c r="F6" s="33"/>
      <c r="G6" s="33"/>
      <c r="H6" s="33"/>
      <c r="I6" s="33"/>
      <c r="J6" s="34"/>
    </row>
    <row r="7" spans="2:10" s="29" customFormat="1" ht="13.5" customHeight="1">
      <c r="B7" s="35" t="s">
        <v>92</v>
      </c>
      <c r="C7" s="33"/>
      <c r="D7" s="33"/>
      <c r="E7" s="33"/>
      <c r="F7" s="33"/>
      <c r="G7" s="33"/>
      <c r="H7" s="33"/>
      <c r="I7" s="33"/>
      <c r="J7" s="34"/>
    </row>
    <row r="8" spans="1:18" ht="13.5">
      <c r="A8" s="29"/>
      <c r="B8" s="33"/>
      <c r="C8" s="33"/>
      <c r="D8" s="33"/>
      <c r="E8" s="33"/>
      <c r="F8" s="33"/>
      <c r="G8" s="33"/>
      <c r="H8" s="33"/>
      <c r="I8" s="33"/>
      <c r="K8" s="29"/>
      <c r="L8" s="29"/>
      <c r="M8" s="29"/>
      <c r="N8" s="29"/>
      <c r="O8" s="29"/>
      <c r="P8" s="29"/>
      <c r="Q8" s="29"/>
      <c r="R8" s="29"/>
    </row>
    <row r="9" spans="1:18" ht="13.5">
      <c r="A9" s="29"/>
      <c r="B9" s="36" t="s">
        <v>93</v>
      </c>
      <c r="C9" s="37" t="s">
        <v>94</v>
      </c>
      <c r="D9" s="38"/>
      <c r="E9" s="39"/>
      <c r="F9" s="39"/>
      <c r="G9" s="40"/>
      <c r="H9" s="40"/>
      <c r="I9" s="40"/>
      <c r="J9" s="34"/>
      <c r="K9" s="29"/>
      <c r="L9" s="29"/>
      <c r="M9" s="29"/>
      <c r="N9" s="29"/>
      <c r="O9" s="29"/>
      <c r="P9" s="29"/>
      <c r="Q9" s="29"/>
      <c r="R9" s="29"/>
    </row>
    <row r="10" spans="1:18" ht="13.5">
      <c r="A10" s="29"/>
      <c r="B10" s="36"/>
      <c r="C10" s="49" t="s">
        <v>96</v>
      </c>
      <c r="D10" s="49"/>
      <c r="E10" s="49"/>
      <c r="F10" s="49"/>
      <c r="G10" s="49"/>
      <c r="H10" s="49"/>
      <c r="I10" s="49"/>
      <c r="J10" s="49"/>
      <c r="K10" s="29"/>
      <c r="L10" s="29"/>
      <c r="M10" s="29"/>
      <c r="N10" s="29"/>
      <c r="O10" s="29"/>
      <c r="P10" s="29"/>
      <c r="Q10" s="29"/>
      <c r="R10" s="29"/>
    </row>
    <row r="11" spans="1:18" ht="13.5">
      <c r="A11" s="29"/>
      <c r="B11" s="41"/>
      <c r="C11" s="36"/>
      <c r="D11" s="42"/>
      <c r="E11" s="38"/>
      <c r="F11" s="39"/>
      <c r="G11" s="37" t="s">
        <v>112</v>
      </c>
      <c r="H11" s="40"/>
      <c r="I11" s="40"/>
      <c r="J11" s="40"/>
      <c r="K11" s="34"/>
      <c r="L11" s="29"/>
      <c r="M11" s="29"/>
      <c r="N11" s="29"/>
      <c r="O11" s="29"/>
      <c r="P11" s="29"/>
      <c r="Q11" s="29"/>
      <c r="R11" s="29"/>
    </row>
    <row r="12" spans="1:18" ht="13.5">
      <c r="A12" s="29"/>
      <c r="B12" s="41"/>
      <c r="C12" s="36"/>
      <c r="D12" s="42"/>
      <c r="E12" s="38"/>
      <c r="F12" s="39"/>
      <c r="G12" s="37"/>
      <c r="H12" s="40"/>
      <c r="I12" s="40"/>
      <c r="J12" s="40"/>
      <c r="K12" s="34"/>
      <c r="L12" s="29"/>
      <c r="M12" s="29"/>
      <c r="N12" s="29"/>
      <c r="O12" s="29"/>
      <c r="P12" s="29"/>
      <c r="Q12" s="29"/>
      <c r="R12" s="29"/>
    </row>
    <row r="13" spans="2:10" ht="13.5">
      <c r="B13" s="1" t="s">
        <v>80</v>
      </c>
      <c r="C13" s="29"/>
      <c r="D13" s="29"/>
      <c r="E13" s="29"/>
      <c r="F13" s="29"/>
      <c r="G13" s="29"/>
      <c r="H13" s="29"/>
      <c r="I13" s="29"/>
      <c r="J13" s="29"/>
    </row>
    <row r="14" spans="2:10" ht="13.5">
      <c r="B14" s="31" t="s">
        <v>107</v>
      </c>
      <c r="C14" s="29"/>
      <c r="D14" s="29"/>
      <c r="E14" s="29"/>
      <c r="F14" s="29"/>
      <c r="G14" s="29"/>
      <c r="H14" s="29"/>
      <c r="I14" s="29"/>
      <c r="J14" s="29"/>
    </row>
    <row r="15" spans="2:10" ht="13.5">
      <c r="B15" s="31" t="s">
        <v>98</v>
      </c>
      <c r="C15" s="29"/>
      <c r="D15" s="29"/>
      <c r="E15" s="29"/>
      <c r="F15" s="29"/>
      <c r="G15" s="29"/>
      <c r="H15" s="29"/>
      <c r="I15" s="29"/>
      <c r="J15" s="29"/>
    </row>
    <row r="16" spans="2:10" ht="13.5">
      <c r="B16" s="31"/>
      <c r="C16" s="29"/>
      <c r="D16" s="29"/>
      <c r="E16" s="29"/>
      <c r="F16" s="29"/>
      <c r="G16" s="29"/>
      <c r="H16" s="29"/>
      <c r="I16" s="29"/>
      <c r="J16" s="29"/>
    </row>
    <row r="17" spans="2:10" ht="13.5">
      <c r="B17" s="1" t="s">
        <v>81</v>
      </c>
      <c r="C17" s="29"/>
      <c r="D17" s="29"/>
      <c r="E17" s="29"/>
      <c r="F17" s="29"/>
      <c r="G17" s="29"/>
      <c r="H17" s="29"/>
      <c r="I17" s="29"/>
      <c r="J17" s="29"/>
    </row>
    <row r="18" spans="2:10" ht="13.5">
      <c r="B18" s="31" t="s">
        <v>82</v>
      </c>
      <c r="C18" s="29"/>
      <c r="D18" s="29"/>
      <c r="E18" s="29"/>
      <c r="F18" s="29"/>
      <c r="G18" s="29"/>
      <c r="H18" s="29"/>
      <c r="I18" s="29"/>
      <c r="J18" s="29"/>
    </row>
    <row r="19" spans="2:10" ht="13.5">
      <c r="B19" s="31" t="s">
        <v>83</v>
      </c>
      <c r="C19" s="29"/>
      <c r="D19" s="29"/>
      <c r="E19" s="29"/>
      <c r="F19" s="29"/>
      <c r="G19" s="29"/>
      <c r="H19" s="29"/>
      <c r="I19" s="29"/>
      <c r="J19" s="29"/>
    </row>
    <row r="20" spans="2:10" ht="13.5">
      <c r="B20" s="31"/>
      <c r="C20" s="29"/>
      <c r="D20" s="29"/>
      <c r="E20" s="29"/>
      <c r="F20" s="29"/>
      <c r="G20" s="29"/>
      <c r="H20" s="29"/>
      <c r="I20" s="29"/>
      <c r="J20" s="29"/>
    </row>
    <row r="21" spans="2:10" ht="13.5">
      <c r="B21" s="31" t="s">
        <v>108</v>
      </c>
      <c r="C21" s="29"/>
      <c r="D21" s="29"/>
      <c r="E21" s="29"/>
      <c r="F21" s="29"/>
      <c r="G21" s="29"/>
      <c r="H21" s="29"/>
      <c r="I21" s="29"/>
      <c r="J21" s="29"/>
    </row>
    <row r="22" spans="2:10" ht="13.5">
      <c r="B22" s="31" t="s">
        <v>101</v>
      </c>
      <c r="C22" s="29"/>
      <c r="D22" s="29"/>
      <c r="E22" s="29"/>
      <c r="F22" s="29"/>
      <c r="G22" s="29"/>
      <c r="H22" s="29"/>
      <c r="I22" s="29"/>
      <c r="J22" s="29"/>
    </row>
    <row r="23" spans="2:10" ht="13.5">
      <c r="B23" s="31"/>
      <c r="C23" s="50" t="s">
        <v>102</v>
      </c>
      <c r="D23" s="49"/>
      <c r="E23" s="49"/>
      <c r="F23" s="49"/>
      <c r="G23" s="49"/>
      <c r="H23" s="49"/>
      <c r="I23" s="49"/>
      <c r="J23" s="49"/>
    </row>
    <row r="24" spans="2:10" ht="13.5">
      <c r="B24" s="31" t="s">
        <v>104</v>
      </c>
      <c r="J24" s="29"/>
    </row>
    <row r="25" spans="2:10" ht="13.5">
      <c r="B25" s="31" t="s">
        <v>103</v>
      </c>
      <c r="J25" s="29"/>
    </row>
    <row r="26" spans="2:10" ht="13.5">
      <c r="B26" s="31" t="s">
        <v>114</v>
      </c>
      <c r="J26" s="29"/>
    </row>
    <row r="27" spans="2:10" ht="13.5">
      <c r="B27" s="31" t="s">
        <v>115</v>
      </c>
      <c r="J27" s="29"/>
    </row>
    <row r="28" spans="2:10" ht="13.5">
      <c r="B28" s="31"/>
      <c r="C28" s="29"/>
      <c r="D28" s="29"/>
      <c r="E28" s="29"/>
      <c r="F28" s="29"/>
      <c r="G28" s="29"/>
      <c r="H28" s="29"/>
      <c r="I28" s="29"/>
      <c r="J28" s="29"/>
    </row>
    <row r="29" spans="2:10" ht="13.5">
      <c r="B29" t="s">
        <v>84</v>
      </c>
      <c r="C29" s="29"/>
      <c r="D29" s="29"/>
      <c r="E29" s="29"/>
      <c r="F29" s="29"/>
      <c r="G29" s="29"/>
      <c r="H29" s="29"/>
      <c r="I29" s="29"/>
      <c r="J29" s="29"/>
    </row>
    <row r="30" spans="2:10" ht="13.5">
      <c r="B30" t="s">
        <v>111</v>
      </c>
      <c r="C30" s="29"/>
      <c r="D30" s="29"/>
      <c r="E30" s="29"/>
      <c r="F30" s="29"/>
      <c r="G30" s="29"/>
      <c r="H30" s="29"/>
      <c r="I30" s="29"/>
      <c r="J30" s="29"/>
    </row>
    <row r="31" spans="2:10" ht="13.5">
      <c r="B31" s="31"/>
      <c r="C31" s="50" t="s">
        <v>110</v>
      </c>
      <c r="D31" s="49"/>
      <c r="E31" s="49"/>
      <c r="F31" s="49"/>
      <c r="G31" s="49"/>
      <c r="H31" s="49"/>
      <c r="I31" s="49"/>
      <c r="J31" s="49"/>
    </row>
    <row r="32" spans="3:10" ht="13.5">
      <c r="C32" s="29"/>
      <c r="D32" s="29"/>
      <c r="E32" s="29"/>
      <c r="F32" s="29"/>
      <c r="G32" s="29"/>
      <c r="H32" s="29"/>
      <c r="I32" s="29"/>
      <c r="J32" s="29"/>
    </row>
    <row r="33" ht="13.5">
      <c r="B33" s="30"/>
    </row>
    <row r="34" ht="13.5">
      <c r="B34" s="1" t="s">
        <v>88</v>
      </c>
    </row>
    <row r="35" ht="13.5">
      <c r="B35" t="s">
        <v>89</v>
      </c>
    </row>
    <row r="36" ht="13.5">
      <c r="B36" t="s">
        <v>90</v>
      </c>
    </row>
    <row r="38" ht="13.5">
      <c r="B38" s="1" t="s">
        <v>87</v>
      </c>
    </row>
    <row r="39" ht="13.5">
      <c r="B39" t="s">
        <v>85</v>
      </c>
    </row>
    <row r="40" ht="13.5">
      <c r="B40" t="s">
        <v>86</v>
      </c>
    </row>
    <row r="42" ht="13.5">
      <c r="B42" t="s">
        <v>99</v>
      </c>
    </row>
    <row r="43" ht="13.5">
      <c r="B43" t="s">
        <v>100</v>
      </c>
    </row>
    <row r="44" ht="13.5">
      <c r="B44" t="s">
        <v>91</v>
      </c>
    </row>
    <row r="46" spans="7:10" ht="13.5">
      <c r="G46" s="48" t="s">
        <v>66</v>
      </c>
      <c r="H46" s="48"/>
      <c r="I46" s="48"/>
      <c r="J46" s="48"/>
    </row>
  </sheetData>
  <sheetProtection password="C770" sheet="1" objects="1" scenarios="1"/>
  <mergeCells count="7">
    <mergeCell ref="B4:D4"/>
    <mergeCell ref="E4:G4"/>
    <mergeCell ref="H4:J4"/>
    <mergeCell ref="G46:J46"/>
    <mergeCell ref="C10:J10"/>
    <mergeCell ref="C23:J23"/>
    <mergeCell ref="C31:J31"/>
  </mergeCells>
  <hyperlinks>
    <hyperlink ref="C10:J10" r:id="rId1" display="【バックナンバー127】 テンプレート--検索と集計のテンプレート"/>
    <hyperlink ref="C23:J23" r:id="rId2" display="【バックナンバー275】 セル--入力規則第一弾 リストからの入力　Excel2007版"/>
    <hyperlink ref="C31:J31" r:id="rId3" display="【バックナンバー275】 セル--入力規則第一弾 リストからの入力　Excel2007版"/>
  </hyperlinks>
  <printOptions/>
  <pageMargins left="0.75" right="0.75" top="1" bottom="1" header="0.512" footer="0.51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0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2.00390625" style="5" customWidth="1"/>
    <col min="3" max="3" width="11.50390625" style="5" customWidth="1"/>
    <col min="4" max="4" width="10.125" style="5" customWidth="1"/>
    <col min="5" max="5" width="4.75390625" style="5" customWidth="1"/>
    <col min="6" max="6" width="5.00390625" style="5" customWidth="1"/>
    <col min="7" max="7" width="9.625" style="5" customWidth="1"/>
    <col min="8" max="8" width="1.625" style="5" customWidth="1"/>
    <col min="9" max="9" width="2.00390625" style="5" customWidth="1"/>
    <col min="10" max="16384" width="9.00390625" style="5" customWidth="1"/>
  </cols>
  <sheetData>
    <row r="1" ht="13.5"/>
    <row r="2" spans="2:9" s="6" customFormat="1" ht="7.5" customHeight="1">
      <c r="B2" s="10"/>
      <c r="C2" s="11"/>
      <c r="D2" s="11"/>
      <c r="E2" s="11"/>
      <c r="F2" s="11"/>
      <c r="G2" s="11"/>
      <c r="H2" s="11"/>
      <c r="I2" s="16"/>
    </row>
    <row r="3" spans="2:9" s="6" customFormat="1" ht="18" customHeight="1">
      <c r="B3" s="26"/>
      <c r="C3" s="51" t="s">
        <v>13</v>
      </c>
      <c r="D3" s="51"/>
      <c r="E3" s="51"/>
      <c r="F3" s="51"/>
      <c r="G3" s="51"/>
      <c r="H3" s="2"/>
      <c r="I3" s="27"/>
    </row>
    <row r="4" spans="2:9" ht="13.5">
      <c r="B4" s="10"/>
      <c r="C4" s="11"/>
      <c r="D4" s="11"/>
      <c r="E4" s="11"/>
      <c r="F4" s="11"/>
      <c r="G4" s="11"/>
      <c r="H4" s="11"/>
      <c r="I4" s="16"/>
    </row>
    <row r="5" spans="2:9" ht="21" customHeight="1">
      <c r="B5" s="12"/>
      <c r="C5" s="9" t="s">
        <v>109</v>
      </c>
      <c r="D5" s="54" t="s">
        <v>30</v>
      </c>
      <c r="E5" s="55"/>
      <c r="F5" s="15"/>
      <c r="G5" s="15"/>
      <c r="H5" s="4"/>
      <c r="I5" s="7"/>
    </row>
    <row r="6" spans="2:9" s="6" customFormat="1" ht="13.5">
      <c r="B6" s="12"/>
      <c r="C6" s="4"/>
      <c r="D6" s="4"/>
      <c r="E6" s="4"/>
      <c r="F6" s="4"/>
      <c r="G6" s="4"/>
      <c r="H6" s="4"/>
      <c r="I6" s="7"/>
    </row>
    <row r="7" spans="2:9" ht="6" customHeight="1">
      <c r="B7" s="12"/>
      <c r="C7" s="10"/>
      <c r="D7" s="11"/>
      <c r="E7" s="11"/>
      <c r="F7" s="11"/>
      <c r="G7" s="11"/>
      <c r="H7" s="16"/>
      <c r="I7" s="7"/>
    </row>
    <row r="8" spans="2:9" ht="15" customHeight="1">
      <c r="B8" s="12"/>
      <c r="C8" s="13" t="s">
        <v>47</v>
      </c>
      <c r="D8" s="14">
        <f>IF(ISERROR(VLOOKUP(D5,'検索データ'!A2:G11,2,0)),"",VLOOKUP(D5,'検索データ'!A2:G11,2,0))</f>
        <v>1</v>
      </c>
      <c r="E8" s="4"/>
      <c r="F8" s="4"/>
      <c r="G8" s="4"/>
      <c r="H8" s="7"/>
      <c r="I8" s="7"/>
    </row>
    <row r="9" spans="2:9" ht="6" customHeight="1">
      <c r="B9" s="12"/>
      <c r="C9" s="12"/>
      <c r="D9" s="4"/>
      <c r="E9" s="4"/>
      <c r="F9" s="4"/>
      <c r="G9" s="4"/>
      <c r="H9" s="7"/>
      <c r="I9" s="7"/>
    </row>
    <row r="10" spans="2:9" ht="15" customHeight="1">
      <c r="B10" s="12"/>
      <c r="C10" s="13" t="s">
        <v>40</v>
      </c>
      <c r="D10" s="14">
        <f>IF(ISERROR(VLOOKUP(D5,'検索データ'!A2:G11,3,0)),"",VLOOKUP(D5,'検索データ'!A2:G11,3,0))</f>
        <v>101</v>
      </c>
      <c r="E10" s="4"/>
      <c r="F10" s="4"/>
      <c r="G10" s="4"/>
      <c r="H10" s="7"/>
      <c r="I10" s="7"/>
    </row>
    <row r="11" spans="2:9" ht="4.5" customHeight="1">
      <c r="B11" s="12"/>
      <c r="C11" s="12"/>
      <c r="D11" s="2"/>
      <c r="E11" s="4"/>
      <c r="F11" s="4"/>
      <c r="G11" s="4"/>
      <c r="H11" s="7"/>
      <c r="I11" s="7"/>
    </row>
    <row r="12" spans="2:9" ht="15" customHeight="1">
      <c r="B12" s="12"/>
      <c r="C12" s="13" t="s">
        <v>41</v>
      </c>
      <c r="D12" s="14" t="str">
        <f>IF(ISERROR(VLOOKUP(D5,'検索データ'!A2:G11,4,0)),"",VLOOKUP(D5,'検索データ'!A2:G11,4,0))</f>
        <v>営業一部</v>
      </c>
      <c r="E12" s="4"/>
      <c r="F12" s="4"/>
      <c r="G12" s="4"/>
      <c r="H12" s="7"/>
      <c r="I12" s="7"/>
    </row>
    <row r="13" spans="2:9" ht="4.5" customHeight="1">
      <c r="B13" s="12"/>
      <c r="C13" s="12"/>
      <c r="D13" s="2"/>
      <c r="E13" s="4"/>
      <c r="F13" s="4"/>
      <c r="G13" s="4"/>
      <c r="H13" s="7"/>
      <c r="I13" s="7"/>
    </row>
    <row r="14" spans="2:9" ht="15" customHeight="1">
      <c r="B14" s="12"/>
      <c r="C14" s="13" t="s">
        <v>42</v>
      </c>
      <c r="D14" s="14" t="str">
        <f>IF(ISERROR(VLOOKUP(D5,'検索データ'!A2:G11,5,0)),"",VLOOKUP(D5,'検索データ'!A2:G11,5,0))</f>
        <v>277-4545</v>
      </c>
      <c r="E14" s="12"/>
      <c r="F14" s="4"/>
      <c r="G14" s="4"/>
      <c r="H14" s="7"/>
      <c r="I14" s="7"/>
    </row>
    <row r="15" spans="2:9" ht="4.5" customHeight="1">
      <c r="B15" s="12"/>
      <c r="C15" s="12"/>
      <c r="D15" s="11"/>
      <c r="E15" s="4"/>
      <c r="F15" s="4"/>
      <c r="G15" s="4"/>
      <c r="H15" s="7"/>
      <c r="I15" s="7"/>
    </row>
    <row r="16" spans="2:9" ht="15" customHeight="1">
      <c r="B16" s="12"/>
      <c r="C16" s="13" t="s">
        <v>43</v>
      </c>
      <c r="D16" s="52" t="str">
        <f>IF(ISERROR(VLOOKUP(D5,'検索データ'!A2:G11,6,0)),"",VLOOKUP(D5,'検索データ'!A2:G11,6,0))</f>
        <v>千葉県成田市台方 XXX</v>
      </c>
      <c r="E16" s="56" t="e">
        <f>VLOOKUP(E7,'検索データ'!B4:H13,5,0)</f>
        <v>#N/A</v>
      </c>
      <c r="F16" s="56"/>
      <c r="G16" s="53" t="e">
        <f>VLOOKUP(G7,'検索データ'!C4:H13,5,0)</f>
        <v>#N/A</v>
      </c>
      <c r="H16" s="19"/>
      <c r="I16" s="7"/>
    </row>
    <row r="17" spans="2:9" ht="4.5" customHeight="1">
      <c r="B17" s="12"/>
      <c r="C17" s="12"/>
      <c r="D17" s="4"/>
      <c r="E17" s="4"/>
      <c r="F17" s="4"/>
      <c r="G17" s="4"/>
      <c r="H17" s="7"/>
      <c r="I17" s="7"/>
    </row>
    <row r="18" spans="2:9" ht="15" customHeight="1">
      <c r="B18" s="12"/>
      <c r="C18" s="13" t="s">
        <v>44</v>
      </c>
      <c r="D18" s="52" t="str">
        <f>IF(ISERROR(VLOOKUP(D5,'検索データ'!A2:G11,7,0)),"",VLOOKUP(D5,'検索データ'!A2:G11,7,0))</f>
        <v>(03)3742-44XX</v>
      </c>
      <c r="E18" s="53" t="e">
        <f>VLOOKUP(E11,'検索データ'!B6:H15,5,0)</f>
        <v>#N/A</v>
      </c>
      <c r="F18" s="12"/>
      <c r="G18" s="4"/>
      <c r="H18" s="7"/>
      <c r="I18" s="7"/>
    </row>
    <row r="19" spans="2:9" ht="6" customHeight="1">
      <c r="B19" s="12"/>
      <c r="C19" s="17"/>
      <c r="D19" s="3"/>
      <c r="E19" s="3"/>
      <c r="F19" s="3"/>
      <c r="G19" s="3"/>
      <c r="H19" s="8"/>
      <c r="I19" s="7"/>
    </row>
    <row r="20" spans="2:9" ht="13.5">
      <c r="B20" s="17"/>
      <c r="C20" s="3"/>
      <c r="D20" s="3"/>
      <c r="E20" s="3"/>
      <c r="F20" s="3"/>
      <c r="G20" s="3"/>
      <c r="H20" s="3"/>
      <c r="I20" s="8"/>
    </row>
    <row r="21" ht="13.5"/>
    <row r="22" spans="2:9" ht="13.5">
      <c r="B22" s="24"/>
      <c r="C22" s="23"/>
      <c r="D22" s="23"/>
      <c r="E22" s="23"/>
      <c r="F22" s="23"/>
      <c r="G22" s="23"/>
      <c r="H22" s="23"/>
      <c r="I22" s="23"/>
    </row>
    <row r="23" spans="2:9" ht="13.5">
      <c r="B23" s="24" t="s">
        <v>68</v>
      </c>
      <c r="C23" s="23"/>
      <c r="D23" s="23"/>
      <c r="E23" s="23"/>
      <c r="F23" s="23"/>
      <c r="G23" s="23"/>
      <c r="H23" s="23"/>
      <c r="I23" s="23"/>
    </row>
    <row r="24" ht="13.5"/>
    <row r="25" ht="13.5">
      <c r="B25" s="18"/>
    </row>
    <row r="26" ht="13.5"/>
    <row r="27" ht="13.5"/>
    <row r="28" ht="13.5">
      <c r="B28" s="18"/>
    </row>
    <row r="29" ht="13.5"/>
    <row r="30" ht="13.5">
      <c r="B30" s="5" t="s">
        <v>45</v>
      </c>
    </row>
    <row r="31" ht="13.5"/>
    <row r="32" ht="13.5"/>
    <row r="33" ht="13.5"/>
  </sheetData>
  <sheetProtection password="C770" sheet="1" objects="1" scenarios="1"/>
  <mergeCells count="4">
    <mergeCell ref="C3:G3"/>
    <mergeCell ref="D18:E18"/>
    <mergeCell ref="D5:E5"/>
    <mergeCell ref="D16:G16"/>
  </mergeCells>
  <dataValidations count="1">
    <dataValidation type="list" allowBlank="1" showInputMessage="1" showErrorMessage="1" errorTitle="エラー" error="一覧より選択して下さい。" sqref="D5:E5">
      <formula1>名前</formula1>
    </dataValidation>
  </dataValidation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00390625" defaultRowHeight="13.5"/>
  <cols>
    <col min="2" max="2" width="7.75390625" style="0" bestFit="1" customWidth="1"/>
    <col min="3" max="3" width="10.75390625" style="0" bestFit="1" customWidth="1"/>
    <col min="5" max="5" width="9.75390625" style="0" bestFit="1" customWidth="1"/>
    <col min="6" max="6" width="30.875" style="0" bestFit="1" customWidth="1"/>
    <col min="7" max="7" width="14.375" style="0" bestFit="1" customWidth="1"/>
  </cols>
  <sheetData>
    <row r="1" spans="1:7" ht="13.5">
      <c r="A1" s="1" t="s">
        <v>105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14</v>
      </c>
      <c r="G1" s="1" t="s">
        <v>29</v>
      </c>
    </row>
    <row r="2" spans="1:7" ht="13.5">
      <c r="A2" t="s">
        <v>30</v>
      </c>
      <c r="B2">
        <v>1</v>
      </c>
      <c r="C2">
        <v>101</v>
      </c>
      <c r="D2" t="s">
        <v>2</v>
      </c>
      <c r="E2" t="s">
        <v>77</v>
      </c>
      <c r="F2" t="s">
        <v>8</v>
      </c>
      <c r="G2" t="s">
        <v>21</v>
      </c>
    </row>
    <row r="3" spans="1:7" ht="13.5">
      <c r="A3" t="s">
        <v>31</v>
      </c>
      <c r="B3">
        <v>2</v>
      </c>
      <c r="C3">
        <v>102</v>
      </c>
      <c r="D3" t="s">
        <v>1</v>
      </c>
      <c r="E3" t="s">
        <v>78</v>
      </c>
      <c r="F3" t="s">
        <v>3</v>
      </c>
      <c r="G3" t="s">
        <v>15</v>
      </c>
    </row>
    <row r="4" spans="1:7" ht="13.5">
      <c r="A4" t="s">
        <v>32</v>
      </c>
      <c r="B4">
        <v>3</v>
      </c>
      <c r="C4">
        <v>103</v>
      </c>
      <c r="D4" t="s">
        <v>0</v>
      </c>
      <c r="E4" t="s">
        <v>70</v>
      </c>
      <c r="F4" t="s">
        <v>5</v>
      </c>
      <c r="G4" t="s">
        <v>16</v>
      </c>
    </row>
    <row r="5" spans="1:7" ht="13.5">
      <c r="A5" t="s">
        <v>33</v>
      </c>
      <c r="B5">
        <v>4</v>
      </c>
      <c r="C5">
        <v>102</v>
      </c>
      <c r="D5" t="s">
        <v>1</v>
      </c>
      <c r="E5" t="s">
        <v>79</v>
      </c>
      <c r="F5" t="s">
        <v>7</v>
      </c>
      <c r="G5" t="s">
        <v>22</v>
      </c>
    </row>
    <row r="6" spans="1:7" ht="13.5">
      <c r="A6" t="s">
        <v>34</v>
      </c>
      <c r="B6">
        <v>5</v>
      </c>
      <c r="C6">
        <v>102</v>
      </c>
      <c r="D6" t="s">
        <v>1</v>
      </c>
      <c r="E6" t="s">
        <v>71</v>
      </c>
      <c r="F6" t="s">
        <v>9</v>
      </c>
      <c r="G6" t="s">
        <v>17</v>
      </c>
    </row>
    <row r="7" spans="1:7" ht="13.5">
      <c r="A7" t="s">
        <v>35</v>
      </c>
      <c r="B7">
        <v>6</v>
      </c>
      <c r="C7">
        <v>101</v>
      </c>
      <c r="D7" t="s">
        <v>2</v>
      </c>
      <c r="E7" t="s">
        <v>72</v>
      </c>
      <c r="F7" t="s">
        <v>11</v>
      </c>
      <c r="G7" t="s">
        <v>18</v>
      </c>
    </row>
    <row r="8" spans="1:7" ht="13.5">
      <c r="A8" t="s">
        <v>36</v>
      </c>
      <c r="B8">
        <v>7</v>
      </c>
      <c r="C8">
        <v>103</v>
      </c>
      <c r="D8" t="s">
        <v>0</v>
      </c>
      <c r="E8" t="s">
        <v>73</v>
      </c>
      <c r="F8" t="s">
        <v>6</v>
      </c>
      <c r="G8" t="s">
        <v>19</v>
      </c>
    </row>
    <row r="9" spans="1:7" ht="13.5">
      <c r="A9" t="s">
        <v>37</v>
      </c>
      <c r="B9">
        <v>8</v>
      </c>
      <c r="C9">
        <v>101</v>
      </c>
      <c r="D9" t="s">
        <v>2</v>
      </c>
      <c r="E9" t="s">
        <v>74</v>
      </c>
      <c r="F9" t="s">
        <v>4</v>
      </c>
      <c r="G9" t="s">
        <v>24</v>
      </c>
    </row>
    <row r="10" spans="1:7" ht="13.5">
      <c r="A10" t="s">
        <v>38</v>
      </c>
      <c r="B10">
        <v>9</v>
      </c>
      <c r="C10">
        <v>102</v>
      </c>
      <c r="D10" t="s">
        <v>1</v>
      </c>
      <c r="E10" t="s">
        <v>75</v>
      </c>
      <c r="F10" t="s">
        <v>12</v>
      </c>
      <c r="G10" t="s">
        <v>23</v>
      </c>
    </row>
    <row r="11" spans="1:7" ht="13.5">
      <c r="A11" t="s">
        <v>39</v>
      </c>
      <c r="B11">
        <v>10</v>
      </c>
      <c r="C11">
        <v>101</v>
      </c>
      <c r="D11" t="s">
        <v>2</v>
      </c>
      <c r="E11" t="s">
        <v>76</v>
      </c>
      <c r="F11" t="s">
        <v>10</v>
      </c>
      <c r="G11" t="s">
        <v>20</v>
      </c>
    </row>
    <row r="13" ht="13.5">
      <c r="A13" s="1"/>
    </row>
    <row r="14" ht="13.5">
      <c r="A14" t="s">
        <v>63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2.25390625" style="0" customWidth="1"/>
    <col min="4" max="4" width="10.375" style="0" customWidth="1"/>
    <col min="5" max="5" width="3.00390625" style="0" customWidth="1"/>
    <col min="6" max="6" width="3.50390625" style="0" customWidth="1"/>
    <col min="7" max="7" width="3.625" style="0" customWidth="1"/>
  </cols>
  <sheetData>
    <row r="2" spans="2:7" s="6" customFormat="1" ht="7.5" customHeight="1">
      <c r="B2" s="10"/>
      <c r="C2" s="11"/>
      <c r="D2" s="11"/>
      <c r="E2" s="11"/>
      <c r="F2" s="11"/>
      <c r="G2" s="16"/>
    </row>
    <row r="3" spans="2:7" s="6" customFormat="1" ht="18" customHeight="1">
      <c r="B3" s="26"/>
      <c r="C3" s="51" t="s">
        <v>46</v>
      </c>
      <c r="D3" s="51"/>
      <c r="E3" s="51"/>
      <c r="F3" s="51"/>
      <c r="G3" s="27"/>
    </row>
    <row r="4" spans="2:7" s="5" customFormat="1" ht="13.5">
      <c r="B4" s="12"/>
      <c r="C4" s="4"/>
      <c r="D4" s="4"/>
      <c r="E4" s="4"/>
      <c r="F4" s="4"/>
      <c r="G4" s="7"/>
    </row>
    <row r="5" spans="2:7" s="5" customFormat="1" ht="13.5">
      <c r="B5" s="12"/>
      <c r="C5" s="10"/>
      <c r="D5" s="11"/>
      <c r="E5" s="11"/>
      <c r="F5" s="16"/>
      <c r="G5" s="7"/>
    </row>
    <row r="6" spans="2:7" s="5" customFormat="1" ht="13.5">
      <c r="B6" s="12"/>
      <c r="C6" s="13" t="s">
        <v>41</v>
      </c>
      <c r="D6" s="57" t="s">
        <v>60</v>
      </c>
      <c r="E6" s="58"/>
      <c r="F6" s="7"/>
      <c r="G6" s="7"/>
    </row>
    <row r="7" spans="2:7" s="5" customFormat="1" ht="13.5">
      <c r="B7" s="12"/>
      <c r="C7" s="12"/>
      <c r="D7" s="4"/>
      <c r="E7" s="4"/>
      <c r="F7" s="7"/>
      <c r="G7" s="7"/>
    </row>
    <row r="8" spans="2:7" s="5" customFormat="1" ht="13.5">
      <c r="B8" s="12"/>
      <c r="C8" s="13" t="s">
        <v>48</v>
      </c>
      <c r="D8" s="22">
        <f>SUMIF('集計データ'!E2:E11,D6,'集計データ'!D2:D11)</f>
        <v>126000</v>
      </c>
      <c r="E8" s="4"/>
      <c r="F8" s="7"/>
      <c r="G8" s="7"/>
    </row>
    <row r="9" spans="2:7" s="5" customFormat="1" ht="13.5">
      <c r="B9" s="12"/>
      <c r="C9" s="17"/>
      <c r="D9" s="3"/>
      <c r="E9" s="3"/>
      <c r="F9" s="8"/>
      <c r="G9" s="7"/>
    </row>
    <row r="10" spans="2:7" s="5" customFormat="1" ht="13.5">
      <c r="B10" s="17"/>
      <c r="C10" s="3"/>
      <c r="D10" s="3"/>
      <c r="E10" s="3"/>
      <c r="F10" s="3"/>
      <c r="G10" s="8"/>
    </row>
    <row r="11" s="5" customFormat="1" ht="13.5"/>
    <row r="12" s="5" customFormat="1" ht="13.5">
      <c r="B12" s="24"/>
    </row>
    <row r="13" s="5" customFormat="1" ht="13.5">
      <c r="B13" s="24" t="s">
        <v>69</v>
      </c>
    </row>
    <row r="15" ht="13.5">
      <c r="B15" s="1"/>
    </row>
    <row r="16" spans="2:3" ht="13.5">
      <c r="B16" s="5"/>
      <c r="C16" s="5"/>
    </row>
    <row r="17" ht="13.5">
      <c r="B17" s="5" t="s">
        <v>45</v>
      </c>
    </row>
    <row r="20" ht="13.5">
      <c r="B20" t="s">
        <v>69</v>
      </c>
    </row>
  </sheetData>
  <sheetProtection password="C770" sheet="1" objects="1" scenarios="1"/>
  <mergeCells count="2">
    <mergeCell ref="D6:E6"/>
    <mergeCell ref="C3:F3"/>
  </mergeCells>
  <dataValidations count="1">
    <dataValidation type="list" allowBlank="1" showInputMessage="1" showErrorMessage="1" errorTitle="エラー" error="一覧より選択して下さい。" sqref="D6:E6">
      <formula1>部署</formula1>
    </dataValidation>
  </dataValidations>
  <printOptions/>
  <pageMargins left="0.75" right="0.75" top="1" bottom="1" header="0.512" footer="0.512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0" bestFit="1" customWidth="1"/>
    <col min="2" max="2" width="11.625" style="0" bestFit="1" customWidth="1"/>
    <col min="3" max="3" width="10.00390625" style="0" bestFit="1" customWidth="1"/>
    <col min="4" max="4" width="7.50390625" style="0" customWidth="1"/>
  </cols>
  <sheetData>
    <row r="1" spans="1:5" ht="13.5">
      <c r="A1" s="1" t="s">
        <v>49</v>
      </c>
      <c r="B1" s="1" t="s">
        <v>50</v>
      </c>
      <c r="C1" s="1" t="s">
        <v>64</v>
      </c>
      <c r="D1" s="1" t="s">
        <v>51</v>
      </c>
      <c r="E1" s="1" t="s">
        <v>65</v>
      </c>
    </row>
    <row r="2" spans="1:5" ht="13.5">
      <c r="A2">
        <v>1</v>
      </c>
      <c r="B2" s="20">
        <v>41355</v>
      </c>
      <c r="C2" t="s">
        <v>57</v>
      </c>
      <c r="D2">
        <v>2500</v>
      </c>
      <c r="E2" t="s">
        <v>1</v>
      </c>
    </row>
    <row r="3" spans="1:5" ht="13.5">
      <c r="A3">
        <v>2</v>
      </c>
      <c r="B3" s="20">
        <v>41360</v>
      </c>
      <c r="C3" t="s">
        <v>55</v>
      </c>
      <c r="D3">
        <v>22000</v>
      </c>
      <c r="E3" t="s">
        <v>1</v>
      </c>
    </row>
    <row r="4" spans="1:5" ht="13.5">
      <c r="A4">
        <v>3</v>
      </c>
      <c r="B4" s="20">
        <v>41372</v>
      </c>
      <c r="C4" t="s">
        <v>52</v>
      </c>
      <c r="D4">
        <v>36000</v>
      </c>
      <c r="E4" t="s">
        <v>2</v>
      </c>
    </row>
    <row r="5" spans="1:5" ht="13.5">
      <c r="A5">
        <v>4</v>
      </c>
      <c r="B5" s="20">
        <v>41455</v>
      </c>
      <c r="C5" t="s">
        <v>54</v>
      </c>
      <c r="D5">
        <v>30000</v>
      </c>
      <c r="E5" t="s">
        <v>0</v>
      </c>
    </row>
    <row r="6" spans="1:5" ht="13.5">
      <c r="A6">
        <v>5</v>
      </c>
      <c r="B6" s="20">
        <v>41473</v>
      </c>
      <c r="C6" t="s">
        <v>56</v>
      </c>
      <c r="D6">
        <v>120000</v>
      </c>
      <c r="E6" t="s">
        <v>0</v>
      </c>
    </row>
    <row r="7" spans="1:5" ht="13.5">
      <c r="A7">
        <v>6</v>
      </c>
      <c r="B7" s="20">
        <v>41504</v>
      </c>
      <c r="C7" t="s">
        <v>53</v>
      </c>
      <c r="D7">
        <v>22000</v>
      </c>
      <c r="E7" t="s">
        <v>1</v>
      </c>
    </row>
    <row r="8" spans="1:5" ht="13.5">
      <c r="A8">
        <v>7</v>
      </c>
      <c r="B8" s="20">
        <v>41552</v>
      </c>
      <c r="C8" t="s">
        <v>52</v>
      </c>
      <c r="D8">
        <v>25000</v>
      </c>
      <c r="E8" t="s">
        <v>2</v>
      </c>
    </row>
    <row r="9" spans="1:5" ht="13.5">
      <c r="A9">
        <v>8</v>
      </c>
      <c r="B9" s="20">
        <v>41558</v>
      </c>
      <c r="C9" t="s">
        <v>54</v>
      </c>
      <c r="D9">
        <v>50500</v>
      </c>
      <c r="E9" t="s">
        <v>0</v>
      </c>
    </row>
    <row r="10" spans="1:5" ht="13.5">
      <c r="A10">
        <v>9</v>
      </c>
      <c r="B10" s="20">
        <v>41572</v>
      </c>
      <c r="C10" t="s">
        <v>57</v>
      </c>
      <c r="D10">
        <v>12000</v>
      </c>
      <c r="E10" t="s">
        <v>1</v>
      </c>
    </row>
    <row r="11" spans="1:5" ht="13.5">
      <c r="A11">
        <v>10</v>
      </c>
      <c r="B11" s="20">
        <v>41615</v>
      </c>
      <c r="C11" t="s">
        <v>52</v>
      </c>
      <c r="D11">
        <v>65000</v>
      </c>
      <c r="E11" t="s">
        <v>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8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3" max="3" width="1.625" style="0" customWidth="1"/>
  </cols>
  <sheetData>
    <row r="2" spans="2:4" ht="13.5">
      <c r="B2" s="25" t="s">
        <v>58</v>
      </c>
      <c r="D2" s="21" t="s">
        <v>59</v>
      </c>
    </row>
    <row r="3" spans="2:4" ht="13.5">
      <c r="B3" s="25" t="s">
        <v>57</v>
      </c>
      <c r="D3" s="21" t="s">
        <v>60</v>
      </c>
    </row>
    <row r="4" spans="2:4" ht="13.5">
      <c r="B4" s="25" t="s">
        <v>55</v>
      </c>
      <c r="D4" s="21" t="s">
        <v>61</v>
      </c>
    </row>
    <row r="5" spans="2:4" ht="13.5">
      <c r="B5" s="25" t="s">
        <v>52</v>
      </c>
      <c r="D5" s="21" t="s">
        <v>62</v>
      </c>
    </row>
    <row r="6" ht="13.5">
      <c r="B6" s="25" t="s">
        <v>54</v>
      </c>
    </row>
    <row r="7" ht="13.5">
      <c r="B7" s="25" t="s">
        <v>56</v>
      </c>
    </row>
    <row r="8" ht="13.5">
      <c r="B8" s="25" t="s">
        <v>53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StiLL</cp:lastModifiedBy>
  <cp:lastPrinted>2013-03-26T00:28:04Z</cp:lastPrinted>
  <dcterms:created xsi:type="dcterms:W3CDTF">1997-01-08T22:48:59Z</dcterms:created>
  <dcterms:modified xsi:type="dcterms:W3CDTF">2013-03-26T04:03:41Z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