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875" windowHeight="8550" activeTab="0"/>
  </bookViews>
  <sheets>
    <sheet name="フォーム" sheetId="1" r:id="rId1"/>
    <sheet name="Work" sheetId="2" r:id="rId2"/>
  </sheets>
  <definedNames/>
  <calcPr fullCalcOnLoad="1"/>
</workbook>
</file>

<file path=xl/comments1.xml><?xml version="1.0" encoding="utf-8"?>
<comments xmlns="http://schemas.openxmlformats.org/spreadsheetml/2006/main">
  <authors>
    <author>ILI</author>
    <author>アイエルアイ総合研究所</author>
  </authors>
  <commentList>
    <comment ref="J12" authorId="0">
      <text>
        <r>
          <rPr>
            <b/>
            <sz val="9"/>
            <rFont val="ＭＳ Ｐゴシック"/>
            <family val="3"/>
          </rPr>
          <t>[書式]→[条件付き書式]が
設定されています。</t>
        </r>
      </text>
    </comment>
    <comment ref="C7" authorId="0">
      <text>
        <r>
          <rPr>
            <b/>
            <sz val="9"/>
            <rFont val="ＭＳ Ｐゴシック"/>
            <family val="3"/>
          </rPr>
          <t>関数が設定されています。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・[書式]→[条件付き書式]
が設定されています。
・数式が入力されており、
経過日数指数を超えると、
セルの色が赤くなります。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[書式]→[条件付き書式]が
設定されています。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[書式]→[条件付き書式]が
設定されています。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[書式]→[条件付き書式]が
設定されています。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[書式]→[条件付き書式]が
設定されています。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[書式]→[条件付き書式]が
設定されています。</t>
        </r>
      </text>
    </comment>
    <comment ref="B12" authorId="0">
      <text>
        <r>
          <rPr>
            <b/>
            <sz val="9"/>
            <rFont val="ＭＳ Ｐゴシック"/>
            <family val="3"/>
          </rPr>
          <t>[書式]→[条件付き書式]が
設定されています。</t>
        </r>
      </text>
    </comment>
    <comment ref="C12" authorId="0">
      <text>
        <r>
          <rPr>
            <b/>
            <sz val="9"/>
            <rFont val="ＭＳ Ｐゴシック"/>
            <family val="3"/>
          </rPr>
          <t>・[書式]→[条件付き書式]が
設定されています。
・[データ]→[入力規則]が設
定されています。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関数が設定されています。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数式が設定されています。</t>
        </r>
      </text>
    </comment>
    <comment ref="J11" authorId="0">
      <text>
        <r>
          <rPr>
            <b/>
            <sz val="9"/>
            <rFont val="ＭＳ Ｐゴシック"/>
            <family val="3"/>
          </rPr>
          <t>数式が設定されています。</t>
        </r>
      </text>
    </comment>
    <comment ref="I9" authorId="1">
      <text>
        <r>
          <rPr>
            <b/>
            <sz val="9"/>
            <rFont val="ＭＳ Ｐゴシック"/>
            <family val="3"/>
          </rPr>
          <t>[書式]→[セル]→[保護]→[ロック]の
チェックをはずします</t>
        </r>
      </text>
    </comment>
    <comment ref="N10" authorId="0">
      <text>
        <r>
          <rPr>
            <b/>
            <sz val="9"/>
            <rFont val="ＭＳ Ｐゴシック"/>
            <family val="3"/>
          </rPr>
          <t>関数が設定されています。</t>
        </r>
      </text>
    </comment>
  </commentList>
</comments>
</file>

<file path=xl/sharedStrings.xml><?xml version="1.0" encoding="utf-8"?>
<sst xmlns="http://schemas.openxmlformats.org/spreadsheetml/2006/main" count="58" uniqueCount="39">
  <si>
    <t>決</t>
  </si>
  <si>
    <t>作成年月日</t>
  </si>
  <si>
    <t>経過日数指数</t>
  </si>
  <si>
    <t>担当</t>
  </si>
  <si>
    <t>完了予定</t>
  </si>
  <si>
    <t>B</t>
  </si>
  <si>
    <t>A</t>
  </si>
  <si>
    <t>年</t>
  </si>
  <si>
    <t>去年</t>
  </si>
  <si>
    <t>今年</t>
  </si>
  <si>
    <t>来年</t>
  </si>
  <si>
    <t>月</t>
  </si>
  <si>
    <t>業務名</t>
  </si>
  <si>
    <t>プロジェクト推進</t>
  </si>
  <si>
    <t>選択年月</t>
  </si>
  <si>
    <t>ランク</t>
  </si>
  <si>
    <t>経過日数</t>
  </si>
  <si>
    <t>プロジェクト名</t>
  </si>
  <si>
    <t>金額</t>
  </si>
  <si>
    <t>粗利</t>
  </si>
  <si>
    <t>開始予定</t>
  </si>
  <si>
    <t>各ランク
合計金額</t>
  </si>
  <si>
    <t>商品データ更新</t>
  </si>
  <si>
    <t>A</t>
  </si>
  <si>
    <t>鈴木</t>
  </si>
  <si>
    <t>決</t>
  </si>
  <si>
    <t>○○システム</t>
  </si>
  <si>
    <t>○×システム</t>
  </si>
  <si>
    <t>中村</t>
  </si>
  <si>
    <t>××システム</t>
  </si>
  <si>
    <t>山田</t>
  </si>
  <si>
    <t>在庫管理システム</t>
  </si>
  <si>
    <t>商品管理システム</t>
  </si>
  <si>
    <t>連結決算システム</t>
  </si>
  <si>
    <t>B</t>
  </si>
  <si>
    <t>×××システム</t>
  </si>
  <si>
    <t>○○○システム</t>
  </si>
  <si>
    <t>○××システム</t>
  </si>
  <si>
    <t>×○システム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</si>
</sst>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yyyy/m"/>
    <numFmt numFmtId="178" formatCode="0.00_ "/>
    <numFmt numFmtId="179" formatCode="mmm\-yyyy"/>
    <numFmt numFmtId="180" formatCode="_ * #,##0.0_ ;_ * \-#,##0.0_ ;_ * &quot;-&quot;?_ ;_ @_ "/>
    <numFmt numFmtId="181" formatCode="d&quot;日&quot;"/>
    <numFmt numFmtId="182" formatCode="d"/>
    <numFmt numFmtId="183" formatCode="0.0%"/>
    <numFmt numFmtId="184" formatCode="0.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0" borderId="0" xfId="0" applyBorder="1" applyAlignment="1" applyProtection="1">
      <alignment shrinkToFit="1"/>
      <protection hidden="1"/>
    </xf>
    <xf numFmtId="0" fontId="0" fillId="0" borderId="0" xfId="0" applyBorder="1" applyAlignment="1" applyProtection="1">
      <alignment horizontal="center" shrinkToFit="1"/>
      <protection hidden="1"/>
    </xf>
    <xf numFmtId="41" fontId="0" fillId="0" borderId="0" xfId="0" applyNumberFormat="1" applyBorder="1" applyAlignment="1" applyProtection="1">
      <alignment shrinkToFit="1"/>
      <protection hidden="1"/>
    </xf>
    <xf numFmtId="41" fontId="7" fillId="0" borderId="0" xfId="0" applyNumberFormat="1" applyFont="1" applyBorder="1" applyAlignment="1" applyProtection="1">
      <alignment shrinkToFit="1"/>
      <protection hidden="1"/>
    </xf>
    <xf numFmtId="176" fontId="0" fillId="0" borderId="0" xfId="0" applyNumberFormat="1" applyFont="1" applyBorder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7" fillId="0" borderId="0" xfId="0" applyFont="1" applyBorder="1" applyAlignment="1" applyProtection="1">
      <alignment shrinkToFit="1"/>
      <protection hidden="1"/>
    </xf>
    <xf numFmtId="176" fontId="0" fillId="0" borderId="0" xfId="0" applyNumberFormat="1" applyFont="1" applyBorder="1" applyAlignment="1" applyProtection="1">
      <alignment vertical="center" wrapText="1" shrinkToFit="1"/>
      <protection hidden="1"/>
    </xf>
    <xf numFmtId="0" fontId="0" fillId="0" borderId="0" xfId="0" applyNumberFormat="1" applyFont="1" applyBorder="1" applyAlignment="1" applyProtection="1">
      <alignment shrinkToFit="1"/>
      <protection hidden="1"/>
    </xf>
    <xf numFmtId="0" fontId="2" fillId="4" borderId="1" xfId="0" applyFont="1" applyFill="1" applyBorder="1" applyAlignment="1" applyProtection="1">
      <alignment horizontal="center" shrinkToFit="1"/>
      <protection hidden="1"/>
    </xf>
    <xf numFmtId="38" fontId="0" fillId="0" borderId="1" xfId="0" applyNumberFormat="1" applyBorder="1" applyAlignment="1" applyProtection="1">
      <alignment shrinkToFit="1"/>
      <protection hidden="1"/>
    </xf>
    <xf numFmtId="0" fontId="0" fillId="0" borderId="1" xfId="0" applyBorder="1" applyAlignment="1" applyProtection="1">
      <alignment horizontal="center" shrinkToFit="1"/>
      <protection hidden="1"/>
    </xf>
    <xf numFmtId="38" fontId="7" fillId="0" borderId="0" xfId="0" applyNumberFormat="1" applyFont="1" applyBorder="1" applyAlignment="1" applyProtection="1">
      <alignment shrinkToFit="1"/>
      <protection hidden="1"/>
    </xf>
    <xf numFmtId="0" fontId="0" fillId="0" borderId="2" xfId="0" applyBorder="1" applyAlignment="1" applyProtection="1">
      <alignment shrinkToFit="1"/>
      <protection hidden="1"/>
    </xf>
    <xf numFmtId="0" fontId="0" fillId="0" borderId="3" xfId="0" applyBorder="1" applyAlignment="1" applyProtection="1">
      <alignment horizontal="center" shrinkToFit="1"/>
      <protection hidden="1"/>
    </xf>
    <xf numFmtId="38" fontId="0" fillId="0" borderId="3" xfId="0" applyNumberFormat="1" applyBorder="1" applyAlignment="1" applyProtection="1">
      <alignment shrinkToFit="1"/>
      <protection hidden="1"/>
    </xf>
    <xf numFmtId="183" fontId="0" fillId="0" borderId="4" xfId="0" applyNumberFormat="1" applyFont="1" applyBorder="1" applyAlignment="1" applyProtection="1">
      <alignment shrinkToFit="1"/>
      <protection hidden="1"/>
    </xf>
    <xf numFmtId="183" fontId="0" fillId="0" borderId="5" xfId="0" applyNumberFormat="1" applyFont="1" applyBorder="1" applyAlignment="1" applyProtection="1">
      <alignment shrinkToFit="1"/>
      <protection hidden="1"/>
    </xf>
    <xf numFmtId="0" fontId="0" fillId="5" borderId="6" xfId="0" applyFill="1" applyBorder="1" applyAlignment="1" applyProtection="1">
      <alignment shrinkToFit="1"/>
      <protection locked="0"/>
    </xf>
    <xf numFmtId="0" fontId="0" fillId="5" borderId="7" xfId="0" applyFill="1" applyBorder="1" applyAlignment="1" applyProtection="1">
      <alignment shrinkToFit="1"/>
      <protection locked="0"/>
    </xf>
    <xf numFmtId="0" fontId="0" fillId="5" borderId="8" xfId="0" applyFill="1" applyBorder="1" applyAlignment="1" applyProtection="1">
      <alignment horizontal="center" shrinkToFit="1"/>
      <protection locked="0"/>
    </xf>
    <xf numFmtId="38" fontId="0" fillId="5" borderId="8" xfId="0" applyNumberFormat="1" applyFill="1" applyBorder="1" applyAlignment="1" applyProtection="1">
      <alignment shrinkToFit="1"/>
      <protection locked="0"/>
    </xf>
    <xf numFmtId="0" fontId="0" fillId="5" borderId="8" xfId="0" applyFill="1" applyBorder="1" applyAlignment="1" applyProtection="1">
      <alignment shrinkToFit="1"/>
      <protection locked="0"/>
    </xf>
    <xf numFmtId="0" fontId="0" fillId="5" borderId="9" xfId="0" applyFill="1" applyBorder="1" applyAlignment="1" applyProtection="1">
      <alignment shrinkToFit="1"/>
      <protection locked="0"/>
    </xf>
    <xf numFmtId="0" fontId="0" fillId="5" borderId="10" xfId="0" applyFill="1" applyBorder="1" applyAlignment="1" applyProtection="1">
      <alignment horizontal="center" shrinkToFit="1"/>
      <protection locked="0"/>
    </xf>
    <xf numFmtId="38" fontId="0" fillId="5" borderId="10" xfId="0" applyNumberFormat="1" applyFill="1" applyBorder="1" applyAlignment="1" applyProtection="1">
      <alignment shrinkToFit="1"/>
      <protection locked="0"/>
    </xf>
    <xf numFmtId="0" fontId="0" fillId="5" borderId="10" xfId="0" applyFill="1" applyBorder="1" applyAlignment="1" applyProtection="1">
      <alignment shrinkToFit="1"/>
      <protection locked="0"/>
    </xf>
    <xf numFmtId="56" fontId="0" fillId="0" borderId="11" xfId="0" applyNumberFormat="1" applyBorder="1" applyAlignment="1" applyProtection="1">
      <alignment shrinkToFit="1"/>
      <protection hidden="1"/>
    </xf>
    <xf numFmtId="56" fontId="0" fillId="0" borderId="12" xfId="0" applyNumberFormat="1" applyBorder="1" applyAlignment="1" applyProtection="1">
      <alignment shrinkToFit="1"/>
      <protection hidden="1"/>
    </xf>
    <xf numFmtId="56" fontId="0" fillId="0" borderId="13" xfId="0" applyNumberFormat="1" applyBorder="1" applyAlignment="1" applyProtection="1">
      <alignment shrinkToFit="1"/>
      <protection hidden="1"/>
    </xf>
    <xf numFmtId="56" fontId="0" fillId="0" borderId="6" xfId="0" applyNumberFormat="1" applyBorder="1" applyAlignment="1" applyProtection="1">
      <alignment shrinkToFit="1"/>
      <protection hidden="1"/>
    </xf>
    <xf numFmtId="56" fontId="0" fillId="0" borderId="8" xfId="0" applyNumberFormat="1" applyBorder="1" applyAlignment="1" applyProtection="1">
      <alignment shrinkToFit="1"/>
      <protection hidden="1"/>
    </xf>
    <xf numFmtId="56" fontId="0" fillId="0" borderId="10" xfId="0" applyNumberFormat="1" applyBorder="1" applyAlignment="1" applyProtection="1">
      <alignment shrinkToFit="1"/>
      <protection hidden="1"/>
    </xf>
    <xf numFmtId="56" fontId="0" fillId="0" borderId="14" xfId="0" applyNumberFormat="1" applyBorder="1" applyAlignment="1" applyProtection="1">
      <alignment shrinkToFit="1"/>
      <protection hidden="1"/>
    </xf>
    <xf numFmtId="56" fontId="0" fillId="0" borderId="4" xfId="0" applyNumberFormat="1" applyBorder="1" applyAlignment="1" applyProtection="1">
      <alignment shrinkToFit="1"/>
      <protection hidden="1"/>
    </xf>
    <xf numFmtId="56" fontId="0" fillId="0" borderId="5" xfId="0" applyNumberFormat="1" applyBorder="1" applyAlignment="1" applyProtection="1">
      <alignment shrinkToFit="1"/>
      <protection hidden="1"/>
    </xf>
    <xf numFmtId="0" fontId="0" fillId="0" borderId="15" xfId="0" applyBorder="1" applyAlignment="1" applyProtection="1">
      <alignment horizontal="center" vertical="center" textRotation="255" shrinkToFit="1"/>
      <protection hidden="1"/>
    </xf>
    <xf numFmtId="14" fontId="0" fillId="5" borderId="6" xfId="0" applyNumberFormat="1" applyFill="1" applyBorder="1" applyAlignment="1" applyProtection="1">
      <alignment shrinkToFit="1"/>
      <protection locked="0"/>
    </xf>
    <xf numFmtId="14" fontId="0" fillId="5" borderId="8" xfId="0" applyNumberFormat="1" applyFill="1" applyBorder="1" applyAlignment="1" applyProtection="1">
      <alignment shrinkToFit="1"/>
      <protection locked="0"/>
    </xf>
    <xf numFmtId="183" fontId="0" fillId="0" borderId="16" xfId="0" applyNumberFormat="1" applyFont="1" applyBorder="1" applyAlignment="1" applyProtection="1">
      <alignment shrinkToFit="1"/>
      <protection hidden="1"/>
    </xf>
    <xf numFmtId="14" fontId="0" fillId="5" borderId="10" xfId="0" applyNumberFormat="1" applyFill="1" applyBorder="1" applyAlignment="1" applyProtection="1">
      <alignment shrinkToFit="1"/>
      <protection locked="0"/>
    </xf>
    <xf numFmtId="9" fontId="9" fillId="5" borderId="1" xfId="0" applyNumberFormat="1" applyFont="1" applyFill="1" applyBorder="1" applyAlignment="1" applyProtection="1">
      <alignment shrinkToFit="1"/>
      <protection locked="0"/>
    </xf>
    <xf numFmtId="55" fontId="2" fillId="6" borderId="17" xfId="0" applyNumberFormat="1" applyFont="1" applyFill="1" applyBorder="1" applyAlignment="1" applyProtection="1">
      <alignment horizontal="center" shrinkToFit="1"/>
      <protection hidden="1"/>
    </xf>
    <xf numFmtId="55" fontId="2" fillId="6" borderId="18" xfId="0" applyNumberFormat="1" applyFont="1" applyFill="1" applyBorder="1" applyAlignment="1" applyProtection="1">
      <alignment horizontal="center" shrinkToFit="1"/>
      <protection hidden="1"/>
    </xf>
    <xf numFmtId="55" fontId="0" fillId="7" borderId="19" xfId="0" applyNumberFormat="1" applyFill="1" applyBorder="1" applyAlignment="1" applyProtection="1">
      <alignment horizontal="center" shrinkToFit="1"/>
      <protection hidden="1"/>
    </xf>
    <xf numFmtId="55" fontId="0" fillId="7" borderId="18" xfId="0" applyNumberFormat="1" applyFill="1" applyBorder="1" applyAlignment="1" applyProtection="1">
      <alignment horizontal="center" shrinkToFit="1"/>
      <protection hidden="1"/>
    </xf>
    <xf numFmtId="55" fontId="0" fillId="7" borderId="20" xfId="0" applyNumberFormat="1" applyFill="1" applyBorder="1" applyAlignment="1" applyProtection="1">
      <alignment horizontal="center" shrinkToFit="1"/>
      <protection hidden="1"/>
    </xf>
    <xf numFmtId="14" fontId="0" fillId="0" borderId="0" xfId="0" applyNumberFormat="1" applyBorder="1" applyAlignment="1" applyProtection="1">
      <alignment shrinkToFit="1"/>
      <protection hidden="1"/>
    </xf>
    <xf numFmtId="0" fontId="3" fillId="8" borderId="21" xfId="0" applyFont="1" applyFill="1" applyBorder="1" applyAlignment="1" applyProtection="1">
      <alignment horizontal="center" vertical="center" wrapText="1" shrinkToFit="1"/>
      <protection hidden="1"/>
    </xf>
    <xf numFmtId="0" fontId="3" fillId="8" borderId="21" xfId="0" applyFont="1" applyFill="1" applyBorder="1" applyAlignment="1" applyProtection="1">
      <alignment horizontal="center" vertical="center" shrinkToFit="1"/>
      <protection hidden="1"/>
    </xf>
    <xf numFmtId="176" fontId="0" fillId="0" borderId="22" xfId="0" applyNumberFormat="1" applyFont="1" applyBorder="1" applyAlignment="1" applyProtection="1">
      <alignment vertical="center" wrapText="1" shrinkToFit="1"/>
      <protection hidden="1"/>
    </xf>
    <xf numFmtId="176" fontId="0" fillId="0" borderId="23" xfId="0" applyNumberFormat="1" applyFont="1" applyBorder="1" applyAlignment="1" applyProtection="1">
      <alignment vertical="center" wrapText="1" shrinkToFit="1"/>
      <protection hidden="1"/>
    </xf>
    <xf numFmtId="55" fontId="2" fillId="6" borderId="19" xfId="0" applyNumberFormat="1" applyFont="1" applyFill="1" applyBorder="1" applyAlignment="1" applyProtection="1">
      <alignment horizontal="center" shrinkToFit="1"/>
      <protection hidden="1"/>
    </xf>
    <xf numFmtId="55" fontId="2" fillId="6" borderId="20" xfId="0" applyNumberFormat="1" applyFont="1" applyFill="1" applyBorder="1" applyAlignment="1" applyProtection="1">
      <alignment horizontal="center" shrinkToFit="1"/>
      <protection hidden="1"/>
    </xf>
    <xf numFmtId="55" fontId="0" fillId="7" borderId="24" xfId="0" applyNumberFormat="1" applyFill="1" applyBorder="1" applyAlignment="1" applyProtection="1">
      <alignment horizontal="center" shrinkToFit="1"/>
      <protection hidden="1"/>
    </xf>
    <xf numFmtId="0" fontId="0" fillId="0" borderId="0" xfId="0" applyBorder="1" applyAlignment="1" applyProtection="1">
      <alignment horizontal="right" shrinkToFit="1"/>
      <protection hidden="1"/>
    </xf>
    <xf numFmtId="0" fontId="0" fillId="0" borderId="25" xfId="0" applyBorder="1" applyAlignment="1" applyProtection="1">
      <alignment horizontal="center" shrinkToFit="1"/>
      <protection hidden="1"/>
    </xf>
    <xf numFmtId="0" fontId="0" fillId="0" borderId="15" xfId="0" applyBorder="1" applyAlignment="1" applyProtection="1">
      <alignment horizontal="center" shrinkToFit="1"/>
      <protection hidden="1"/>
    </xf>
    <xf numFmtId="38" fontId="0" fillId="0" borderId="15" xfId="0" applyNumberFormat="1" applyFont="1" applyBorder="1" applyAlignment="1" applyProtection="1">
      <alignment horizontal="center" shrinkToFit="1"/>
      <protection hidden="1"/>
    </xf>
    <xf numFmtId="176" fontId="0" fillId="0" borderId="15" xfId="0" applyNumberFormat="1" applyFont="1" applyBorder="1" applyAlignment="1" applyProtection="1">
      <alignment horizontal="center" shrinkToFit="1"/>
      <protection hidden="1"/>
    </xf>
    <xf numFmtId="176" fontId="0" fillId="0" borderId="26" xfId="0" applyNumberFormat="1" applyFont="1" applyBorder="1" applyAlignment="1" applyProtection="1">
      <alignment horizontal="center" shrinkToFit="1"/>
      <protection hidden="1"/>
    </xf>
    <xf numFmtId="182" fontId="4" fillId="0" borderId="27" xfId="0" applyNumberFormat="1" applyFont="1" applyBorder="1" applyAlignment="1" applyProtection="1">
      <alignment horizontal="center" shrinkToFit="1"/>
      <protection hidden="1"/>
    </xf>
    <xf numFmtId="182" fontId="4" fillId="0" borderId="2" xfId="0" applyNumberFormat="1" applyFont="1" applyBorder="1" applyAlignment="1" applyProtection="1">
      <alignment horizontal="center" shrinkToFit="1"/>
      <protection hidden="1"/>
    </xf>
    <xf numFmtId="182" fontId="4" fillId="0" borderId="28" xfId="0" applyNumberFormat="1" applyFont="1" applyBorder="1" applyAlignment="1" applyProtection="1">
      <alignment horizontal="center" shrinkToFit="1"/>
      <protection hidden="1"/>
    </xf>
    <xf numFmtId="182" fontId="4" fillId="0" borderId="29" xfId="0" applyNumberFormat="1" applyFont="1" applyBorder="1" applyAlignment="1" applyProtection="1">
      <alignment horizontal="center" shrinkToFit="1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8">
    <dxf>
      <font>
        <color rgb="FFFFFFFF"/>
      </font>
      <fill>
        <patternFill>
          <bgColor rgb="FF339966"/>
        </patternFill>
      </fill>
      <border/>
    </dxf>
    <dxf>
      <font>
        <color rgb="FF000000"/>
      </font>
      <fill>
        <patternFill>
          <bgColor rgb="FFFF99CC"/>
        </patternFill>
      </fill>
      <border/>
    </dxf>
    <dxf>
      <fill>
        <patternFill>
          <bgColor rgb="FFFF99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bottom style="thin">
          <color rgb="FFFF0000"/>
        </bottom>
      </border>
    </dxf>
    <dxf>
      <fill>
        <patternFill>
          <bgColor rgb="FFFF99CC"/>
        </patternFill>
      </fill>
      <border>
        <bottom>
          <color rgb="FF000000"/>
        </bottom>
      </border>
    </dxf>
    <dxf>
      <fill>
        <patternFill>
          <bgColor rgb="FF333399"/>
        </patternFill>
      </fill>
      <border>
        <bottom style="hair">
          <color rgb="FF000000"/>
        </bottom>
      </border>
    </dxf>
    <dxf>
      <font>
        <color rgb="FFFFFFFF"/>
      </font>
      <fill>
        <patternFill>
          <bgColor rgb="FF339966"/>
        </patternFill>
      </fill>
      <border>
        <bottom>
          <color rgb="FF000000"/>
        </bottom>
      </border>
    </dxf>
    <dxf>
      <font>
        <color rgb="FFFFFFFF"/>
      </font>
      <fill>
        <patternFill>
          <bgColor rgb="FFFF0000"/>
        </patternFill>
      </fill>
      <border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34</xdr:col>
      <xdr:colOff>0</xdr:colOff>
      <xdr:row>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9572625" cy="904875"/>
        </a:xfrm>
        <a:prstGeom prst="bevel">
          <a:avLst>
            <a:gd name="adj" fmla="val -48180"/>
          </a:avLst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47625</xdr:rowOff>
    </xdr:from>
    <xdr:to>
      <xdr:col>33</xdr:col>
      <xdr:colOff>0</xdr:colOff>
      <xdr:row>1</xdr:row>
      <xdr:rowOff>47625</xdr:rowOff>
    </xdr:to>
    <xdr:sp>
      <xdr:nvSpPr>
        <xdr:cNvPr id="2" name="テキスト 20"/>
        <xdr:cNvSpPr txBox="1">
          <a:spLocks noChangeArrowheads="1"/>
        </xdr:cNvSpPr>
      </xdr:nvSpPr>
      <xdr:spPr>
        <a:xfrm>
          <a:off x="66675" y="47625"/>
          <a:ext cx="9391650" cy="171450"/>
        </a:xfrm>
        <a:prstGeom prst="rect">
          <a:avLst/>
        </a:prstGeom>
        <a:solidFill>
          <a:srgbClr val="000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操作バー
ﾒﾆｭｰﾊﾞｰｶﾞｲﾄﾞ!A1</a:t>
          </a:r>
        </a:p>
      </xdr:txBody>
    </xdr:sp>
    <xdr:clientData/>
  </xdr:twoCellAnchor>
  <xdr:twoCellAnchor>
    <xdr:from>
      <xdr:col>1</xdr:col>
      <xdr:colOff>142875</xdr:colOff>
      <xdr:row>2</xdr:row>
      <xdr:rowOff>66675</xdr:rowOff>
    </xdr:from>
    <xdr:to>
      <xdr:col>3</xdr:col>
      <xdr:colOff>66675</xdr:colOff>
      <xdr:row>4</xdr:row>
      <xdr:rowOff>38100</xdr:rowOff>
    </xdr:to>
    <xdr:sp textlink="Work!C2">
      <xdr:nvSpPr>
        <xdr:cNvPr id="3" name="AutoShape 5"/>
        <xdr:cNvSpPr>
          <a:spLocks/>
        </xdr:cNvSpPr>
      </xdr:nvSpPr>
      <xdr:spPr>
        <a:xfrm>
          <a:off x="190500" y="409575"/>
          <a:ext cx="1524000" cy="314325"/>
        </a:xfrm>
        <a:prstGeom prst="bevel">
          <a:avLst>
            <a:gd name="adj" fmla="val -45236"/>
          </a:avLst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プロジェクト推進</a:t>
          </a:r>
        </a:p>
      </xdr:txBody>
    </xdr:sp>
    <xdr:clientData/>
  </xdr:twoCellAnchor>
  <xdr:oneCellAnchor>
    <xdr:from>
      <xdr:col>5</xdr:col>
      <xdr:colOff>66675</xdr:colOff>
      <xdr:row>2</xdr:row>
      <xdr:rowOff>123825</xdr:rowOff>
    </xdr:from>
    <xdr:ext cx="219075" cy="209550"/>
    <xdr:sp>
      <xdr:nvSpPr>
        <xdr:cNvPr id="4" name="TextBox 9"/>
        <xdr:cNvSpPr txBox="1">
          <a:spLocks noChangeArrowheads="1"/>
        </xdr:cNvSpPr>
      </xdr:nvSpPr>
      <xdr:spPr>
        <a:xfrm>
          <a:off x="2628900" y="466725"/>
          <a:ext cx="219075" cy="2095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6</xdr:col>
      <xdr:colOff>304800</xdr:colOff>
      <xdr:row>2</xdr:row>
      <xdr:rowOff>123825</xdr:rowOff>
    </xdr:from>
    <xdr:ext cx="219075" cy="209550"/>
    <xdr:sp>
      <xdr:nvSpPr>
        <xdr:cNvPr id="5" name="TextBox 10"/>
        <xdr:cNvSpPr txBox="1">
          <a:spLocks noChangeArrowheads="1"/>
        </xdr:cNvSpPr>
      </xdr:nvSpPr>
      <xdr:spPr>
        <a:xfrm>
          <a:off x="3295650" y="466725"/>
          <a:ext cx="219075" cy="2095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oneCellAnchor>
  <xdr:oneCellAnchor>
    <xdr:from>
      <xdr:col>6</xdr:col>
      <xdr:colOff>628650</xdr:colOff>
      <xdr:row>1</xdr:row>
      <xdr:rowOff>133350</xdr:rowOff>
    </xdr:from>
    <xdr:ext cx="1095375" cy="485775"/>
    <xdr:sp>
      <xdr:nvSpPr>
        <xdr:cNvPr id="6" name="TextBox 13"/>
        <xdr:cNvSpPr txBox="1">
          <a:spLocks noChangeArrowheads="1"/>
        </xdr:cNvSpPr>
      </xdr:nvSpPr>
      <xdr:spPr>
        <a:xfrm>
          <a:off x="3619500" y="304800"/>
          <a:ext cx="10953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ランク：決・・・決定
　　　　 A・・・Aランク
          B・・・Bランク</a:t>
          </a:r>
        </a:p>
      </xdr:txBody>
    </xdr:sp>
    <xdr:clientData/>
  </xdr:oneCellAnchor>
  <xdr:oneCellAnchor>
    <xdr:from>
      <xdr:col>8</xdr:col>
      <xdr:colOff>161925</xdr:colOff>
      <xdr:row>1</xdr:row>
      <xdr:rowOff>142875</xdr:rowOff>
    </xdr:from>
    <xdr:ext cx="2524125" cy="485775"/>
    <xdr:sp>
      <xdr:nvSpPr>
        <xdr:cNvPr id="7" name="TextBox 26"/>
        <xdr:cNvSpPr txBox="1">
          <a:spLocks noChangeArrowheads="1"/>
        </xdr:cNvSpPr>
      </xdr:nvSpPr>
      <xdr:spPr>
        <a:xfrm>
          <a:off x="4772025" y="314325"/>
          <a:ext cx="2524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表の目的：プロジェクトの予定情報把握です。
使用方法：クリーム色のセルが入力箇所と
なっており選択した年月によって表が動きます。</a:t>
          </a:r>
        </a:p>
      </xdr:txBody>
    </xdr:sp>
    <xdr:clientData/>
  </xdr:oneCellAnchor>
  <xdr:oneCellAnchor>
    <xdr:from>
      <xdr:col>21</xdr:col>
      <xdr:colOff>85725</xdr:colOff>
      <xdr:row>1</xdr:row>
      <xdr:rowOff>142875</xdr:rowOff>
    </xdr:from>
    <xdr:ext cx="2105025" cy="485775"/>
    <xdr:sp>
      <xdr:nvSpPr>
        <xdr:cNvPr id="8" name="TextBox 44"/>
        <xdr:cNvSpPr txBox="1">
          <a:spLocks noChangeArrowheads="1"/>
        </xdr:cNvSpPr>
      </xdr:nvSpPr>
      <xdr:spPr>
        <a:xfrm>
          <a:off x="7372350" y="314325"/>
          <a:ext cx="2105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注意：このテンプレートは画面解像度が
1,024×768のPCだとサイズが丁度合う
ようになっています。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G50"/>
  <sheetViews>
    <sheetView showGridLines="0" showRowColHeaders="0" tabSelected="1" workbookViewId="0" topLeftCell="A1">
      <pane ySplit="11" topLeftCell="BM12" activePane="bottomLeft" state="frozen"/>
      <selection pane="topLeft" activeCell="A1" sqref="A1"/>
      <selection pane="bottomLeft" activeCell="B12" sqref="B12"/>
    </sheetView>
  </sheetViews>
  <sheetFormatPr defaultColWidth="9.00390625" defaultRowHeight="13.5"/>
  <cols>
    <col min="1" max="1" width="0.6171875" style="4" customWidth="1"/>
    <col min="2" max="2" width="17.625" style="4" customWidth="1"/>
    <col min="3" max="3" width="3.375" style="5" bestFit="1" customWidth="1"/>
    <col min="4" max="4" width="6.125" style="6" customWidth="1"/>
    <col min="5" max="5" width="5.875" style="7" customWidth="1"/>
    <col min="6" max="6" width="5.625" style="4" customWidth="1"/>
    <col min="7" max="8" width="10.625" style="8" customWidth="1"/>
    <col min="9" max="9" width="6.625" style="8" customWidth="1"/>
    <col min="10" max="33" width="2.375" style="4" customWidth="1"/>
    <col min="34" max="34" width="1.4921875" style="4" customWidth="1"/>
    <col min="35" max="16384" width="9.00390625" style="4" customWidth="1"/>
  </cols>
  <sheetData>
    <row r="1" spans="1:33" s="9" customFormat="1" ht="13.5">
      <c r="A1" s="4"/>
      <c r="B1" s="4"/>
      <c r="C1" s="5"/>
      <c r="D1" s="6"/>
      <c r="E1" s="7"/>
      <c r="F1" s="4"/>
      <c r="G1" s="8"/>
      <c r="H1" s="8"/>
      <c r="I1" s="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9" customFormat="1" ht="13.5">
      <c r="A2" s="4"/>
      <c r="B2" s="4"/>
      <c r="C2" s="5"/>
      <c r="D2" s="6"/>
      <c r="E2" s="7"/>
      <c r="F2" s="4"/>
      <c r="G2" s="8"/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9" customFormat="1" ht="13.5">
      <c r="A3" s="4"/>
      <c r="B3" s="4"/>
      <c r="C3" s="5"/>
      <c r="D3" s="6"/>
      <c r="E3" s="7"/>
      <c r="F3" s="4"/>
      <c r="G3" s="8"/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9" customFormat="1" ht="13.5">
      <c r="A4" s="4"/>
      <c r="B4" s="4"/>
      <c r="C4" s="5"/>
      <c r="D4" s="6"/>
      <c r="E4" s="7"/>
      <c r="F4" s="4"/>
      <c r="G4" s="8"/>
      <c r="H4" s="8"/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13.5">
      <c r="A5" s="4"/>
      <c r="B5" s="4"/>
      <c r="C5" s="5"/>
      <c r="D5" s="6"/>
      <c r="E5" s="7"/>
      <c r="F5" s="4"/>
      <c r="G5" s="8"/>
      <c r="H5" s="8"/>
      <c r="I5" s="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9" customFormat="1" ht="3" customHeight="1">
      <c r="A6" s="4"/>
      <c r="B6" s="4"/>
      <c r="C6" s="5"/>
      <c r="D6" s="6"/>
      <c r="E6" s="7"/>
      <c r="F6" s="4"/>
      <c r="G6" s="8"/>
      <c r="H6" s="8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9" ht="14.25" customHeight="1">
      <c r="B7" s="59" t="s">
        <v>1</v>
      </c>
      <c r="C7" s="51">
        <f ca="1">TODAY()</f>
        <v>37357</v>
      </c>
      <c r="D7" s="51"/>
      <c r="E7" s="10"/>
      <c r="G7" s="11"/>
      <c r="I7" s="12"/>
    </row>
    <row r="8" spans="2:33" s="9" customFormat="1" ht="13.5" customHeight="1">
      <c r="B8" s="52" t="s">
        <v>21</v>
      </c>
      <c r="C8" s="13" t="s">
        <v>0</v>
      </c>
      <c r="D8" s="14">
        <f>SUMIF($C$12:$D$50,C8,$D$12:$D$50)</f>
        <v>4150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2:33" s="9" customFormat="1" ht="14.25" thickBot="1">
      <c r="B9" s="53"/>
      <c r="C9" s="15" t="s">
        <v>6</v>
      </c>
      <c r="D9" s="14">
        <f>SUMIF($C$12:$D$50,C9,$D$12:$D$50)</f>
        <v>3900</v>
      </c>
      <c r="E9" s="16"/>
      <c r="F9" s="4"/>
      <c r="G9" s="54" t="s">
        <v>2</v>
      </c>
      <c r="H9" s="55"/>
      <c r="I9" s="45">
        <v>0.8</v>
      </c>
      <c r="J9" s="4"/>
      <c r="K9" s="4"/>
      <c r="L9" s="4"/>
      <c r="M9" s="4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2:33" s="9" customFormat="1" ht="14.25" thickBot="1">
      <c r="B10" s="53"/>
      <c r="C10" s="18" t="s">
        <v>5</v>
      </c>
      <c r="D10" s="19">
        <f>SUMIF($C$12:$D$50,C10,$D$12:$D$50)</f>
        <v>5150</v>
      </c>
      <c r="E10" s="16"/>
      <c r="F10" s="4"/>
      <c r="G10" s="12"/>
      <c r="H10" s="12"/>
      <c r="I10" s="12"/>
      <c r="J10" s="46" t="str">
        <f>Work!C23</f>
        <v>2002年4月</v>
      </c>
      <c r="K10" s="47"/>
      <c r="L10" s="47"/>
      <c r="M10" s="47"/>
      <c r="N10" s="48">
        <f>IF(TEXT(J10,"mm")+1&gt;=13,DATE(TEXT(J10,"yyyy")+1,1,1),DATE(TEXT(J10,"yyyy"),TEXT(J10,"mm")+1,1))</f>
        <v>37377</v>
      </c>
      <c r="O10" s="49"/>
      <c r="P10" s="49"/>
      <c r="Q10" s="50"/>
      <c r="R10" s="56">
        <f>IF(TEXT(N10,"mm")+1&gt;=13,DATE(TEXT(N10,"yyyy")+1,1,1),DATE(TEXT(N10,"yyyy"),TEXT(N10,"mm")+1,1))</f>
        <v>37408</v>
      </c>
      <c r="S10" s="47"/>
      <c r="T10" s="47"/>
      <c r="U10" s="57"/>
      <c r="V10" s="48">
        <f>IF(TEXT(R10,"mm")+1&gt;=13,DATE(TEXT(R10,"yyyy")+1,1,1),DATE(TEXT(R10,"yyyy"),TEXT(R10,"mm")+1,1))</f>
        <v>37438</v>
      </c>
      <c r="W10" s="49"/>
      <c r="X10" s="49"/>
      <c r="Y10" s="50"/>
      <c r="Z10" s="56">
        <f>IF(TEXT(V10,"mm")+1&gt;=13,DATE(TEXT(V10,"yyyy")+1,1,1),DATE(TEXT(V10,"yyyy"),TEXT(V10,"mm")+1,1))</f>
        <v>37469</v>
      </c>
      <c r="AA10" s="47"/>
      <c r="AB10" s="47"/>
      <c r="AC10" s="57"/>
      <c r="AD10" s="48">
        <f>IF(TEXT(Z10,"mm")+1&gt;=13,DATE(TEXT(Z10,"yyyy")+1,1,1),DATE(TEXT(Z10,"yyyy"),TEXT(Z10,"mm")+1,1))</f>
        <v>37500</v>
      </c>
      <c r="AE10" s="49"/>
      <c r="AF10" s="49"/>
      <c r="AG10" s="58"/>
    </row>
    <row r="11" spans="2:33" s="9" customFormat="1" ht="25.5" customHeight="1" thickBot="1">
      <c r="B11" s="60" t="s">
        <v>17</v>
      </c>
      <c r="C11" s="40" t="s">
        <v>15</v>
      </c>
      <c r="D11" s="61" t="s">
        <v>18</v>
      </c>
      <c r="E11" s="62" t="s">
        <v>19</v>
      </c>
      <c r="F11" s="61" t="s">
        <v>3</v>
      </c>
      <c r="G11" s="63" t="s">
        <v>20</v>
      </c>
      <c r="H11" s="63" t="s">
        <v>4</v>
      </c>
      <c r="I11" s="64" t="s">
        <v>16</v>
      </c>
      <c r="J11" s="65">
        <f>J10+6</f>
        <v>37353</v>
      </c>
      <c r="K11" s="66">
        <f>J11+6</f>
        <v>37359</v>
      </c>
      <c r="L11" s="66">
        <f>K11+6</f>
        <v>37365</v>
      </c>
      <c r="M11" s="67">
        <f>L11+6</f>
        <v>37371</v>
      </c>
      <c r="N11" s="66">
        <f>N10+6</f>
        <v>37383</v>
      </c>
      <c r="O11" s="66">
        <f>N11+6</f>
        <v>37389</v>
      </c>
      <c r="P11" s="66">
        <f>O11+6</f>
        <v>37395</v>
      </c>
      <c r="Q11" s="67">
        <f>P11+6</f>
        <v>37401</v>
      </c>
      <c r="R11" s="66">
        <f>R10+6</f>
        <v>37414</v>
      </c>
      <c r="S11" s="66">
        <f>R11+6</f>
        <v>37420</v>
      </c>
      <c r="T11" s="66">
        <f>S11+6</f>
        <v>37426</v>
      </c>
      <c r="U11" s="67">
        <f>T11+6</f>
        <v>37432</v>
      </c>
      <c r="V11" s="66">
        <f>V10+6</f>
        <v>37444</v>
      </c>
      <c r="W11" s="66">
        <f>V11+6</f>
        <v>37450</v>
      </c>
      <c r="X11" s="66">
        <f>W11+6</f>
        <v>37456</v>
      </c>
      <c r="Y11" s="67">
        <f>X11+6</f>
        <v>37462</v>
      </c>
      <c r="Z11" s="66">
        <f>Z10+6</f>
        <v>37475</v>
      </c>
      <c r="AA11" s="66">
        <f>Z11+6</f>
        <v>37481</v>
      </c>
      <c r="AB11" s="66">
        <f>AA11+6</f>
        <v>37487</v>
      </c>
      <c r="AC11" s="67">
        <f>AB11+6</f>
        <v>37493</v>
      </c>
      <c r="AD11" s="66">
        <f>AD10+6</f>
        <v>37506</v>
      </c>
      <c r="AE11" s="66">
        <f>AD11+6</f>
        <v>37512</v>
      </c>
      <c r="AF11" s="66">
        <f>AE11+6</f>
        <v>37518</v>
      </c>
      <c r="AG11" s="68">
        <f>AF11+6</f>
        <v>37524</v>
      </c>
    </row>
    <row r="12" spans="2:33" s="9" customFormat="1" ht="13.5">
      <c r="B12" s="23"/>
      <c r="C12" s="24"/>
      <c r="D12" s="25"/>
      <c r="E12" s="25"/>
      <c r="F12" s="22"/>
      <c r="G12" s="41"/>
      <c r="H12" s="41"/>
      <c r="I12" s="43">
        <f>IF(H12=0,"",IF(($C$7-G12)/(H12-G12)&lt;0,"",($C$7-G12)/(H12-G12)))</f>
      </c>
      <c r="J12" s="3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7"/>
    </row>
    <row r="13" spans="2:33" s="9" customFormat="1" ht="13.5">
      <c r="B13" s="23" t="s">
        <v>31</v>
      </c>
      <c r="C13" s="24" t="s">
        <v>25</v>
      </c>
      <c r="D13" s="25">
        <v>1450</v>
      </c>
      <c r="E13" s="25">
        <v>450</v>
      </c>
      <c r="F13" s="26" t="s">
        <v>24</v>
      </c>
      <c r="G13" s="42">
        <v>37257</v>
      </c>
      <c r="H13" s="42">
        <v>37376</v>
      </c>
      <c r="I13" s="20">
        <f aca="true" t="shared" si="0" ref="I13:I50">IF(H13=0,"",IF(($C$7-G13)/(H13-G13)&lt;0,"",($C$7-G13)/(H13-G13)))</f>
        <v>0.8403361344537815</v>
      </c>
      <c r="J13" s="32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8"/>
    </row>
    <row r="14" spans="2:33" s="9" customFormat="1" ht="13.5">
      <c r="B14" s="23" t="s">
        <v>32</v>
      </c>
      <c r="C14" s="24" t="s">
        <v>25</v>
      </c>
      <c r="D14" s="25">
        <v>1250</v>
      </c>
      <c r="E14" s="25">
        <v>400</v>
      </c>
      <c r="F14" s="26" t="s">
        <v>28</v>
      </c>
      <c r="G14" s="42">
        <v>37347</v>
      </c>
      <c r="H14" s="42">
        <v>37435</v>
      </c>
      <c r="I14" s="20">
        <f t="shared" si="0"/>
        <v>0.11363636363636363</v>
      </c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8"/>
    </row>
    <row r="15" spans="2:33" s="9" customFormat="1" ht="13.5">
      <c r="B15" s="23" t="s">
        <v>33</v>
      </c>
      <c r="C15" s="24" t="s">
        <v>25</v>
      </c>
      <c r="D15" s="25">
        <v>1450</v>
      </c>
      <c r="E15" s="25">
        <v>350</v>
      </c>
      <c r="F15" s="26" t="s">
        <v>30</v>
      </c>
      <c r="G15" s="42">
        <v>37319</v>
      </c>
      <c r="H15" s="42">
        <v>37407</v>
      </c>
      <c r="I15" s="20">
        <f t="shared" si="0"/>
        <v>0.4318181818181818</v>
      </c>
      <c r="J15" s="32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8"/>
    </row>
    <row r="16" spans="2:33" s="9" customFormat="1" ht="13.5">
      <c r="B16" s="23" t="s">
        <v>22</v>
      </c>
      <c r="C16" s="24" t="s">
        <v>23</v>
      </c>
      <c r="D16" s="25">
        <v>500</v>
      </c>
      <c r="E16" s="25">
        <v>800</v>
      </c>
      <c r="F16" s="26" t="s">
        <v>24</v>
      </c>
      <c r="G16" s="42">
        <v>37389</v>
      </c>
      <c r="H16" s="42">
        <v>37407</v>
      </c>
      <c r="I16" s="20">
        <f t="shared" si="0"/>
      </c>
      <c r="J16" s="32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8"/>
    </row>
    <row r="17" spans="2:33" s="9" customFormat="1" ht="13.5">
      <c r="B17" s="23" t="s">
        <v>26</v>
      </c>
      <c r="C17" s="24" t="s">
        <v>23</v>
      </c>
      <c r="D17" s="25">
        <v>300</v>
      </c>
      <c r="E17" s="25">
        <v>100</v>
      </c>
      <c r="F17" s="26" t="s">
        <v>24</v>
      </c>
      <c r="G17" s="42">
        <v>37377</v>
      </c>
      <c r="H17" s="42">
        <v>37435</v>
      </c>
      <c r="I17" s="20">
        <f t="shared" si="0"/>
      </c>
      <c r="J17" s="32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8"/>
    </row>
    <row r="18" spans="2:33" s="9" customFormat="1" ht="13.5">
      <c r="B18" s="23" t="s">
        <v>27</v>
      </c>
      <c r="C18" s="24" t="s">
        <v>23</v>
      </c>
      <c r="D18" s="25">
        <v>1800</v>
      </c>
      <c r="E18" s="25">
        <v>650</v>
      </c>
      <c r="F18" s="26" t="s">
        <v>28</v>
      </c>
      <c r="G18" s="42">
        <v>37438</v>
      </c>
      <c r="H18" s="42">
        <v>37617</v>
      </c>
      <c r="I18" s="20">
        <f t="shared" si="0"/>
      </c>
      <c r="J18" s="32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8"/>
    </row>
    <row r="19" spans="2:33" s="9" customFormat="1" ht="13.5">
      <c r="B19" s="23" t="s">
        <v>29</v>
      </c>
      <c r="C19" s="24" t="s">
        <v>23</v>
      </c>
      <c r="D19" s="25">
        <v>800</v>
      </c>
      <c r="E19" s="25">
        <v>250</v>
      </c>
      <c r="F19" s="26" t="s">
        <v>30</v>
      </c>
      <c r="G19" s="42">
        <v>37417</v>
      </c>
      <c r="H19" s="42">
        <v>37498</v>
      </c>
      <c r="I19" s="20">
        <f t="shared" si="0"/>
      </c>
      <c r="J19" s="32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8"/>
    </row>
    <row r="20" spans="2:33" s="9" customFormat="1" ht="13.5">
      <c r="B20" s="23" t="s">
        <v>22</v>
      </c>
      <c r="C20" s="24" t="s">
        <v>23</v>
      </c>
      <c r="D20" s="25">
        <v>500</v>
      </c>
      <c r="E20" s="25">
        <v>800</v>
      </c>
      <c r="F20" s="26" t="s">
        <v>24</v>
      </c>
      <c r="G20" s="42">
        <v>37389</v>
      </c>
      <c r="H20" s="42">
        <v>37407</v>
      </c>
      <c r="I20" s="20">
        <f t="shared" si="0"/>
      </c>
      <c r="J20" s="3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8"/>
    </row>
    <row r="21" spans="2:33" s="9" customFormat="1" ht="13.5">
      <c r="B21" s="23" t="s">
        <v>38</v>
      </c>
      <c r="C21" s="24" t="s">
        <v>34</v>
      </c>
      <c r="D21" s="25">
        <v>450</v>
      </c>
      <c r="E21" s="25">
        <v>180</v>
      </c>
      <c r="F21" s="26" t="s">
        <v>24</v>
      </c>
      <c r="G21" s="42">
        <v>37438</v>
      </c>
      <c r="H21" s="42">
        <v>37498</v>
      </c>
      <c r="I21" s="20">
        <f t="shared" si="0"/>
      </c>
      <c r="J21" s="32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8"/>
    </row>
    <row r="22" spans="2:33" s="9" customFormat="1" ht="13.5">
      <c r="B22" s="23" t="s">
        <v>37</v>
      </c>
      <c r="C22" s="24" t="s">
        <v>34</v>
      </c>
      <c r="D22" s="25">
        <v>300</v>
      </c>
      <c r="E22" s="25">
        <v>100</v>
      </c>
      <c r="F22" s="26" t="s">
        <v>28</v>
      </c>
      <c r="G22" s="42">
        <v>37622</v>
      </c>
      <c r="H22" s="42">
        <v>37652</v>
      </c>
      <c r="I22" s="20">
        <f t="shared" si="0"/>
      </c>
      <c r="J22" s="32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8"/>
    </row>
    <row r="23" spans="2:33" s="9" customFormat="1" ht="13.5">
      <c r="B23" s="23" t="s">
        <v>36</v>
      </c>
      <c r="C23" s="24" t="s">
        <v>34</v>
      </c>
      <c r="D23" s="25">
        <v>900</v>
      </c>
      <c r="E23" s="25">
        <v>350</v>
      </c>
      <c r="F23" s="26" t="s">
        <v>30</v>
      </c>
      <c r="G23" s="42">
        <v>37408</v>
      </c>
      <c r="H23" s="42">
        <v>37498</v>
      </c>
      <c r="I23" s="20">
        <f t="shared" si="0"/>
      </c>
      <c r="J23" s="32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8"/>
    </row>
    <row r="24" spans="2:33" s="9" customFormat="1" ht="13.5">
      <c r="B24" s="23" t="s">
        <v>35</v>
      </c>
      <c r="C24" s="24" t="s">
        <v>34</v>
      </c>
      <c r="D24" s="25">
        <v>3500</v>
      </c>
      <c r="E24" s="25">
        <v>1200</v>
      </c>
      <c r="F24" s="26" t="s">
        <v>30</v>
      </c>
      <c r="G24" s="42">
        <v>37501</v>
      </c>
      <c r="H24" s="42">
        <v>37680</v>
      </c>
      <c r="I24" s="20">
        <f t="shared" si="0"/>
      </c>
      <c r="J24" s="32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8"/>
    </row>
    <row r="25" spans="2:33" s="9" customFormat="1" ht="13.5">
      <c r="B25" s="23"/>
      <c r="C25" s="24"/>
      <c r="D25" s="25"/>
      <c r="E25" s="25"/>
      <c r="F25" s="26"/>
      <c r="G25" s="42"/>
      <c r="H25" s="42"/>
      <c r="I25" s="20">
        <f t="shared" si="0"/>
      </c>
      <c r="J25" s="32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8"/>
    </row>
    <row r="26" spans="2:33" s="9" customFormat="1" ht="13.5">
      <c r="B26" s="23"/>
      <c r="C26" s="24"/>
      <c r="D26" s="25"/>
      <c r="E26" s="25"/>
      <c r="F26" s="26"/>
      <c r="G26" s="42"/>
      <c r="H26" s="42"/>
      <c r="I26" s="20">
        <f t="shared" si="0"/>
      </c>
      <c r="J26" s="32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8"/>
    </row>
    <row r="27" spans="2:33" s="9" customFormat="1" ht="13.5">
      <c r="B27" s="23"/>
      <c r="C27" s="24"/>
      <c r="D27" s="25"/>
      <c r="E27" s="25"/>
      <c r="F27" s="26"/>
      <c r="G27" s="42"/>
      <c r="H27" s="42"/>
      <c r="I27" s="20">
        <f t="shared" si="0"/>
      </c>
      <c r="J27" s="32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8"/>
    </row>
    <row r="28" spans="2:33" s="9" customFormat="1" ht="13.5">
      <c r="B28" s="23"/>
      <c r="C28" s="24"/>
      <c r="D28" s="25"/>
      <c r="E28" s="25"/>
      <c r="F28" s="26"/>
      <c r="G28" s="42"/>
      <c r="H28" s="42"/>
      <c r="I28" s="20">
        <f t="shared" si="0"/>
      </c>
      <c r="J28" s="32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8"/>
    </row>
    <row r="29" spans="2:33" s="9" customFormat="1" ht="13.5">
      <c r="B29" s="23"/>
      <c r="C29" s="24"/>
      <c r="D29" s="25"/>
      <c r="E29" s="25"/>
      <c r="F29" s="26"/>
      <c r="G29" s="42"/>
      <c r="H29" s="42"/>
      <c r="I29" s="20">
        <f t="shared" si="0"/>
      </c>
      <c r="J29" s="32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8"/>
    </row>
    <row r="30" spans="2:33" s="9" customFormat="1" ht="13.5">
      <c r="B30" s="23"/>
      <c r="C30" s="24"/>
      <c r="D30" s="25"/>
      <c r="E30" s="25"/>
      <c r="F30" s="26"/>
      <c r="G30" s="42"/>
      <c r="H30" s="42"/>
      <c r="I30" s="20">
        <f t="shared" si="0"/>
      </c>
      <c r="J30" s="32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8"/>
    </row>
    <row r="31" spans="2:33" s="9" customFormat="1" ht="13.5">
      <c r="B31" s="23"/>
      <c r="C31" s="24"/>
      <c r="D31" s="25"/>
      <c r="E31" s="25"/>
      <c r="F31" s="26"/>
      <c r="G31" s="42"/>
      <c r="H31" s="42"/>
      <c r="I31" s="20">
        <f t="shared" si="0"/>
      </c>
      <c r="J31" s="32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8"/>
    </row>
    <row r="32" spans="2:33" s="9" customFormat="1" ht="13.5">
      <c r="B32" s="23"/>
      <c r="C32" s="24"/>
      <c r="D32" s="25"/>
      <c r="E32" s="25"/>
      <c r="F32" s="26"/>
      <c r="G32" s="42"/>
      <c r="H32" s="42"/>
      <c r="I32" s="20">
        <f t="shared" si="0"/>
      </c>
      <c r="J32" s="32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8"/>
    </row>
    <row r="33" spans="2:33" s="9" customFormat="1" ht="13.5">
      <c r="B33" s="23"/>
      <c r="C33" s="24"/>
      <c r="D33" s="25"/>
      <c r="E33" s="25"/>
      <c r="F33" s="26"/>
      <c r="G33" s="42"/>
      <c r="H33" s="42"/>
      <c r="I33" s="20">
        <f t="shared" si="0"/>
      </c>
      <c r="J33" s="32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8"/>
    </row>
    <row r="34" spans="2:33" s="9" customFormat="1" ht="13.5">
      <c r="B34" s="23"/>
      <c r="C34" s="24"/>
      <c r="D34" s="25"/>
      <c r="E34" s="25"/>
      <c r="F34" s="26"/>
      <c r="G34" s="42"/>
      <c r="H34" s="42"/>
      <c r="I34" s="20">
        <f t="shared" si="0"/>
      </c>
      <c r="J34" s="32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8"/>
    </row>
    <row r="35" spans="2:33" s="9" customFormat="1" ht="13.5">
      <c r="B35" s="23"/>
      <c r="C35" s="24"/>
      <c r="D35" s="25"/>
      <c r="E35" s="25"/>
      <c r="F35" s="26"/>
      <c r="G35" s="42"/>
      <c r="H35" s="42"/>
      <c r="I35" s="20">
        <f t="shared" si="0"/>
      </c>
      <c r="J35" s="32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8"/>
    </row>
    <row r="36" spans="2:33" s="9" customFormat="1" ht="13.5">
      <c r="B36" s="23"/>
      <c r="C36" s="24"/>
      <c r="D36" s="25"/>
      <c r="E36" s="25"/>
      <c r="F36" s="26"/>
      <c r="G36" s="42"/>
      <c r="H36" s="42"/>
      <c r="I36" s="20">
        <f t="shared" si="0"/>
      </c>
      <c r="J36" s="32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8"/>
    </row>
    <row r="37" spans="2:33" s="9" customFormat="1" ht="13.5">
      <c r="B37" s="23"/>
      <c r="C37" s="24"/>
      <c r="D37" s="25"/>
      <c r="E37" s="25"/>
      <c r="F37" s="26"/>
      <c r="G37" s="42"/>
      <c r="H37" s="42"/>
      <c r="I37" s="20">
        <f t="shared" si="0"/>
      </c>
      <c r="J37" s="3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8"/>
    </row>
    <row r="38" spans="2:33" s="9" customFormat="1" ht="13.5">
      <c r="B38" s="23"/>
      <c r="C38" s="24"/>
      <c r="D38" s="25"/>
      <c r="E38" s="25"/>
      <c r="F38" s="26"/>
      <c r="G38" s="42"/>
      <c r="H38" s="42"/>
      <c r="I38" s="20">
        <f t="shared" si="0"/>
      </c>
      <c r="J38" s="32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8"/>
    </row>
    <row r="39" spans="2:33" s="9" customFormat="1" ht="13.5">
      <c r="B39" s="23"/>
      <c r="C39" s="24"/>
      <c r="D39" s="25"/>
      <c r="E39" s="25"/>
      <c r="F39" s="26"/>
      <c r="G39" s="42"/>
      <c r="H39" s="42"/>
      <c r="I39" s="20">
        <f t="shared" si="0"/>
      </c>
      <c r="J39" s="32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8"/>
    </row>
    <row r="40" spans="2:33" s="9" customFormat="1" ht="13.5">
      <c r="B40" s="23"/>
      <c r="C40" s="24"/>
      <c r="D40" s="25"/>
      <c r="E40" s="25"/>
      <c r="F40" s="26"/>
      <c r="G40" s="42"/>
      <c r="H40" s="42"/>
      <c r="I40" s="20">
        <f t="shared" si="0"/>
      </c>
      <c r="J40" s="32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8"/>
    </row>
    <row r="41" spans="2:33" s="9" customFormat="1" ht="13.5">
      <c r="B41" s="23"/>
      <c r="C41" s="24"/>
      <c r="D41" s="25"/>
      <c r="E41" s="25"/>
      <c r="F41" s="26"/>
      <c r="G41" s="42"/>
      <c r="H41" s="42"/>
      <c r="I41" s="20">
        <f t="shared" si="0"/>
      </c>
      <c r="J41" s="32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8"/>
    </row>
    <row r="42" spans="2:33" s="9" customFormat="1" ht="13.5">
      <c r="B42" s="23"/>
      <c r="C42" s="24"/>
      <c r="D42" s="25"/>
      <c r="E42" s="25"/>
      <c r="F42" s="26"/>
      <c r="G42" s="42"/>
      <c r="H42" s="42"/>
      <c r="I42" s="20">
        <f t="shared" si="0"/>
      </c>
      <c r="J42" s="32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8"/>
    </row>
    <row r="43" spans="2:33" s="9" customFormat="1" ht="13.5">
      <c r="B43" s="23"/>
      <c r="C43" s="24"/>
      <c r="D43" s="25"/>
      <c r="E43" s="25"/>
      <c r="F43" s="26"/>
      <c r="G43" s="42"/>
      <c r="H43" s="42"/>
      <c r="I43" s="20">
        <f t="shared" si="0"/>
      </c>
      <c r="J43" s="32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8"/>
    </row>
    <row r="44" spans="2:33" s="9" customFormat="1" ht="13.5">
      <c r="B44" s="23"/>
      <c r="C44" s="24"/>
      <c r="D44" s="25"/>
      <c r="E44" s="25"/>
      <c r="F44" s="26"/>
      <c r="G44" s="42"/>
      <c r="H44" s="42"/>
      <c r="I44" s="20">
        <f t="shared" si="0"/>
      </c>
      <c r="J44" s="32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8"/>
    </row>
    <row r="45" spans="2:33" s="9" customFormat="1" ht="13.5">
      <c r="B45" s="23"/>
      <c r="C45" s="24"/>
      <c r="D45" s="25"/>
      <c r="E45" s="25"/>
      <c r="F45" s="26"/>
      <c r="G45" s="42"/>
      <c r="H45" s="42"/>
      <c r="I45" s="20">
        <f t="shared" si="0"/>
      </c>
      <c r="J45" s="32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8"/>
    </row>
    <row r="46" spans="2:33" s="9" customFormat="1" ht="13.5">
      <c r="B46" s="23"/>
      <c r="C46" s="24"/>
      <c r="D46" s="25"/>
      <c r="E46" s="25"/>
      <c r="F46" s="26"/>
      <c r="G46" s="42"/>
      <c r="H46" s="42"/>
      <c r="I46" s="20">
        <f t="shared" si="0"/>
      </c>
      <c r="J46" s="32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8"/>
    </row>
    <row r="47" spans="2:33" s="9" customFormat="1" ht="13.5">
      <c r="B47" s="23"/>
      <c r="C47" s="24"/>
      <c r="D47" s="25"/>
      <c r="E47" s="25"/>
      <c r="F47" s="26"/>
      <c r="G47" s="42"/>
      <c r="H47" s="42"/>
      <c r="I47" s="20">
        <f t="shared" si="0"/>
      </c>
      <c r="J47" s="32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8"/>
    </row>
    <row r="48" spans="2:33" s="9" customFormat="1" ht="13.5">
      <c r="B48" s="23"/>
      <c r="C48" s="24"/>
      <c r="D48" s="25"/>
      <c r="E48" s="25"/>
      <c r="F48" s="26"/>
      <c r="G48" s="42"/>
      <c r="H48" s="42"/>
      <c r="I48" s="20">
        <f t="shared" si="0"/>
      </c>
      <c r="J48" s="32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8"/>
    </row>
    <row r="49" spans="2:33" s="9" customFormat="1" ht="13.5">
      <c r="B49" s="23"/>
      <c r="C49" s="24"/>
      <c r="D49" s="25"/>
      <c r="E49" s="25"/>
      <c r="F49" s="26"/>
      <c r="G49" s="42"/>
      <c r="H49" s="42"/>
      <c r="I49" s="20">
        <f t="shared" si="0"/>
      </c>
      <c r="J49" s="32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8"/>
    </row>
    <row r="50" spans="2:33" s="9" customFormat="1" ht="14.25" thickBot="1">
      <c r="B50" s="27"/>
      <c r="C50" s="28"/>
      <c r="D50" s="29"/>
      <c r="E50" s="29"/>
      <c r="F50" s="30"/>
      <c r="G50" s="44"/>
      <c r="H50" s="44"/>
      <c r="I50" s="21">
        <f t="shared" si="0"/>
      </c>
      <c r="J50" s="33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9"/>
    </row>
  </sheetData>
  <sheetProtection password="C770" sheet="1" objects="1" scenarios="1"/>
  <mergeCells count="9">
    <mergeCell ref="R10:U10"/>
    <mergeCell ref="V10:Y10"/>
    <mergeCell ref="Z10:AC10"/>
    <mergeCell ref="AD10:AG10"/>
    <mergeCell ref="J10:M10"/>
    <mergeCell ref="N10:Q10"/>
    <mergeCell ref="C7:D7"/>
    <mergeCell ref="B8:B10"/>
    <mergeCell ref="G9:H9"/>
  </mergeCells>
  <conditionalFormatting sqref="C9">
    <cfRule type="cellIs" priority="1" dxfId="0" operator="equal" stopIfTrue="1">
      <formula>"決"</formula>
    </cfRule>
    <cfRule type="cellIs" priority="2" dxfId="1" operator="equal" stopIfTrue="1">
      <formula>"A"</formula>
    </cfRule>
  </conditionalFormatting>
  <conditionalFormatting sqref="C13:C50">
    <cfRule type="cellIs" priority="3" dxfId="2" operator="equal" stopIfTrue="1">
      <formula>"A"</formula>
    </cfRule>
    <cfRule type="cellIs" priority="4" dxfId="0" operator="equal" stopIfTrue="1">
      <formula>"決"</formula>
    </cfRule>
    <cfRule type="expression" priority="5" dxfId="3" stopIfTrue="1">
      <formula>$F13&lt;&gt;$F14</formula>
    </cfRule>
  </conditionalFormatting>
  <conditionalFormatting sqref="B12:B50">
    <cfRule type="expression" priority="6" dxfId="0" stopIfTrue="1">
      <formula>C12="決"</formula>
    </cfRule>
    <cfRule type="expression" priority="7" dxfId="4" stopIfTrue="1">
      <formula>$C12="A"</formula>
    </cfRule>
    <cfRule type="expression" priority="8" dxfId="3" stopIfTrue="1">
      <formula>$F12&lt;&gt;$F13</formula>
    </cfRule>
  </conditionalFormatting>
  <conditionalFormatting sqref="D12:D50">
    <cfRule type="expression" priority="9" dxfId="0" stopIfTrue="1">
      <formula>C12="決"</formula>
    </cfRule>
    <cfRule type="expression" priority="10" dxfId="4" stopIfTrue="1">
      <formula>$C12="A"</formula>
    </cfRule>
    <cfRule type="expression" priority="11" dxfId="3" stopIfTrue="1">
      <formula>$F12&lt;&gt;$F13</formula>
    </cfRule>
  </conditionalFormatting>
  <conditionalFormatting sqref="E12:E50">
    <cfRule type="expression" priority="12" dxfId="0" stopIfTrue="1">
      <formula>C12="決"</formula>
    </cfRule>
    <cfRule type="expression" priority="13" dxfId="4" stopIfTrue="1">
      <formula>$C12="A"</formula>
    </cfRule>
    <cfRule type="expression" priority="14" dxfId="3" stopIfTrue="1">
      <formula>$F12&lt;&gt;$F13</formula>
    </cfRule>
  </conditionalFormatting>
  <conditionalFormatting sqref="J12:AG50">
    <cfRule type="expression" priority="15" dxfId="5" stopIfTrue="1">
      <formula>AND($G12&lt;=J$11,$H12&gt;=J$11)</formula>
    </cfRule>
    <cfRule type="expression" priority="16" dxfId="3" stopIfTrue="1">
      <formula>$F12&lt;&gt;$F13</formula>
    </cfRule>
  </conditionalFormatting>
  <conditionalFormatting sqref="F12:H50">
    <cfRule type="expression" priority="17" dxfId="6" stopIfTrue="1">
      <formula>$C12="決"</formula>
    </cfRule>
    <cfRule type="expression" priority="18" dxfId="1" stopIfTrue="1">
      <formula>$C12="A"</formula>
    </cfRule>
    <cfRule type="expression" priority="19" dxfId="3" stopIfTrue="1">
      <formula>$F12&lt;&gt;$F13</formula>
    </cfRule>
  </conditionalFormatting>
  <conditionalFormatting sqref="I12:I50">
    <cfRule type="expression" priority="20" dxfId="7" stopIfTrue="1">
      <formula>AND(I12&gt;$I$9,$G12&lt;$C$7,$G12&lt;&gt;"")</formula>
    </cfRule>
    <cfRule type="expression" priority="21" dxfId="3" stopIfTrue="1">
      <formula>$F12&lt;&gt;$F13</formula>
    </cfRule>
  </conditionalFormatting>
  <conditionalFormatting sqref="C12">
    <cfRule type="cellIs" priority="22" dxfId="2" operator="equal" stopIfTrue="1">
      <formula>"A"</formula>
    </cfRule>
    <cfRule type="cellIs" priority="23" dxfId="0" operator="equal" stopIfTrue="1">
      <formula>$C$8</formula>
    </cfRule>
    <cfRule type="expression" priority="24" dxfId="3" stopIfTrue="1">
      <formula>$F12&lt;&gt;$F13</formula>
    </cfRule>
  </conditionalFormatting>
  <dataValidations count="1">
    <dataValidation type="list" allowBlank="1" showInputMessage="1" showErrorMessage="1" errorTitle="エラー" error="一覧より選択してください！！" sqref="C12:C50">
      <formula1>$C$8:$C$10</formula1>
    </dataValidation>
  </dataValidations>
  <printOptions/>
  <pageMargins left="0.3937007874015748" right="0.2755905511811024" top="0.984251968503937" bottom="0.984251968503937" header="0.5118110236220472" footer="0.5118110236220472"/>
  <pageSetup horizontalDpi="400" verticalDpi="4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C23"/>
  <sheetViews>
    <sheetView workbookViewId="0" topLeftCell="A1">
      <selection activeCell="E9" sqref="E9"/>
    </sheetView>
  </sheetViews>
  <sheetFormatPr defaultColWidth="9.00390625" defaultRowHeight="13.5"/>
  <cols>
    <col min="1" max="1" width="1.25" style="1" customWidth="1"/>
    <col min="2" max="2" width="8.00390625" style="1" bestFit="1" customWidth="1"/>
    <col min="3" max="3" width="12.625" style="1" bestFit="1" customWidth="1"/>
    <col min="4" max="16384" width="9.00390625" style="1" customWidth="1"/>
  </cols>
  <sheetData>
    <row r="1" ht="7.5" customHeight="1"/>
    <row r="2" spans="2:3" ht="12" customHeight="1">
      <c r="B2" s="1" t="s">
        <v>12</v>
      </c>
      <c r="C2" s="3" t="s">
        <v>13</v>
      </c>
    </row>
    <row r="3" ht="12" customHeight="1"/>
    <row r="4" spans="2:3" ht="12">
      <c r="B4" s="1" t="s">
        <v>7</v>
      </c>
      <c r="C4" s="2">
        <v>2</v>
      </c>
    </row>
    <row r="5" spans="2:3" ht="12">
      <c r="B5" s="1" t="s">
        <v>8</v>
      </c>
      <c r="C5" s="1">
        <f>C6-1</f>
        <v>2001</v>
      </c>
    </row>
    <row r="6" spans="2:3" ht="12">
      <c r="B6" s="1" t="s">
        <v>9</v>
      </c>
      <c r="C6" s="1">
        <f ca="1">YEAR(TODAY())</f>
        <v>2002</v>
      </c>
    </row>
    <row r="7" spans="2:3" ht="12">
      <c r="B7" s="1" t="s">
        <v>10</v>
      </c>
      <c r="C7" s="1">
        <f>C6+1</f>
        <v>2003</v>
      </c>
    </row>
    <row r="9" spans="2:3" ht="12">
      <c r="B9" s="1" t="s">
        <v>11</v>
      </c>
      <c r="C9" s="2">
        <v>4</v>
      </c>
    </row>
    <row r="10" ht="12">
      <c r="C10" s="1">
        <v>1</v>
      </c>
    </row>
    <row r="11" ht="12">
      <c r="C11" s="1">
        <v>2</v>
      </c>
    </row>
    <row r="12" ht="12">
      <c r="C12" s="1">
        <v>3</v>
      </c>
    </row>
    <row r="13" ht="12">
      <c r="C13" s="1">
        <v>4</v>
      </c>
    </row>
    <row r="14" ht="12">
      <c r="C14" s="1">
        <v>5</v>
      </c>
    </row>
    <row r="15" ht="12">
      <c r="C15" s="1">
        <v>6</v>
      </c>
    </row>
    <row r="16" ht="12">
      <c r="C16" s="1">
        <v>7</v>
      </c>
    </row>
    <row r="17" ht="12">
      <c r="C17" s="1">
        <v>8</v>
      </c>
    </row>
    <row r="18" ht="12">
      <c r="C18" s="1">
        <v>9</v>
      </c>
    </row>
    <row r="19" ht="12">
      <c r="C19" s="1">
        <v>10</v>
      </c>
    </row>
    <row r="20" ht="12">
      <c r="C20" s="1">
        <v>11</v>
      </c>
    </row>
    <row r="21" ht="12">
      <c r="C21" s="1">
        <v>12</v>
      </c>
    </row>
    <row r="23" spans="2:3" ht="12">
      <c r="B23" s="1" t="s">
        <v>14</v>
      </c>
      <c r="C23" s="1" t="str">
        <f>INDEX(C5:C7,C4)&amp;"年"&amp;C9&amp;"月"</f>
        <v>2002年4月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アイエルアイ総合研究所</dc:creator>
  <cp:keywords/>
  <dc:description/>
  <cp:lastModifiedBy>アイエルアイ総合研究所</cp:lastModifiedBy>
  <cp:lastPrinted>2002-04-11T02:04:01Z</cp:lastPrinted>
  <dcterms:created xsi:type="dcterms:W3CDTF">2002-04-10T04:45:41Z</dcterms:created>
  <dcterms:modified xsi:type="dcterms:W3CDTF">2002-04-11T02:29:48Z</dcterms:modified>
  <cp:category/>
  <cp:version/>
  <cp:contentType/>
  <cp:contentStatus/>
</cp:coreProperties>
</file>