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2400" windowWidth="14670" windowHeight="8685" activeTab="3"/>
  </bookViews>
  <sheets>
    <sheet name="フォーム" sheetId="1" r:id="rId1"/>
    <sheet name="ワーク" sheetId="2" r:id="rId2"/>
    <sheet name="データ" sheetId="3" r:id="rId3"/>
    <sheet name="説明" sheetId="4" r:id="rId4"/>
  </sheets>
  <definedNames>
    <definedName name="data">'データ'!$A$2:$F$52</definedName>
  </definedNames>
  <calcPr fullCalcOnLoad="1"/>
</workbook>
</file>

<file path=xl/comments1.xml><?xml version="1.0" encoding="utf-8"?>
<comments xmlns="http://schemas.openxmlformats.org/spreadsheetml/2006/main">
  <authors>
    <author>ILI</author>
  </authors>
  <commentList>
    <comment ref="C8" authorId="0">
      <text>
        <r>
          <rPr>
            <b/>
            <sz val="9"/>
            <rFont val="ＭＳ Ｐゴシック"/>
            <family val="3"/>
          </rPr>
          <t>=ワーク!C3</t>
        </r>
      </text>
    </comment>
    <comment ref="C9" authorId="0">
      <text>
        <r>
          <rPr>
            <b/>
            <sz val="9"/>
            <rFont val="ＭＳ Ｐゴシック"/>
            <family val="3"/>
          </rPr>
          <t>=IF($C$8="","",IF(VLOOKUP($C$8,data,3,0)=0,
"",VLOOKUP($C$8,data,3,0)))</t>
        </r>
      </text>
    </comment>
    <comment ref="E9" authorId="0">
      <text>
        <r>
          <rPr>
            <b/>
            <sz val="9"/>
            <rFont val="ＭＳ Ｐゴシック"/>
            <family val="3"/>
          </rPr>
          <t>=IF($C$8="","",IF(VLOOKUP($C$8,data,2,0)=0,
"",VLOOKUP($C$8,data,2,0)))</t>
        </r>
      </text>
    </comment>
    <comment ref="C12" authorId="0">
      <text>
        <r>
          <rPr>
            <b/>
            <sz val="9"/>
            <rFont val="ＭＳ Ｐゴシック"/>
            <family val="3"/>
          </rPr>
          <t>=IF($C$8="","",IF(VLOOKUP($C$8,data,4,0)=0,
"",VLOOKUP($C$8,data,4,0)))</t>
        </r>
      </text>
    </comment>
    <comment ref="C13" authorId="0">
      <text>
        <r>
          <rPr>
            <b/>
            <sz val="9"/>
            <rFont val="ＭＳ Ｐゴシック"/>
            <family val="3"/>
          </rPr>
          <t>=IF($C$8="","",IF(VLOOKUP($C$8,data,5,0)=0,
"",VLOOKUP($C$8,data,5,0)))</t>
        </r>
      </text>
    </comment>
    <comment ref="E13" authorId="0">
      <text>
        <r>
          <rPr>
            <b/>
            <sz val="9"/>
            <rFont val="ＭＳ Ｐゴシック"/>
            <family val="3"/>
          </rPr>
          <t>=IF($C$8="","",IF(VLOOKUP($C$8,data,6,0)=0,
"",VLOOKUP($C$8,data,6,0))))</t>
        </r>
      </text>
    </comment>
  </commentList>
</comments>
</file>

<file path=xl/comments2.xml><?xml version="1.0" encoding="utf-8"?>
<comments xmlns="http://schemas.openxmlformats.org/spreadsheetml/2006/main">
  <authors>
    <author>ILI</author>
  </authors>
  <commentList>
    <comment ref="C2" authorId="0">
      <text>
        <r>
          <rPr>
            <b/>
            <sz val="9"/>
            <rFont val="ＭＳ Ｐゴシック"/>
            <family val="3"/>
          </rPr>
          <t>シート「フォーム」にあるコンボボックスが
こちらにリンクしています</t>
        </r>
      </text>
    </comment>
  </commentList>
</comments>
</file>

<file path=xl/sharedStrings.xml><?xml version="1.0" encoding="utf-8"?>
<sst xmlns="http://schemas.openxmlformats.org/spreadsheetml/2006/main" count="338" uniqueCount="247">
  <si>
    <t>Copyright(C) アイエルアイ総合研究所　無断転載を禁じます</t>
  </si>
  <si>
    <t>｢StiLL｣Excel情報066  Excelテンプレート--VLOOKUP関数応用編</t>
  </si>
  <si>
    <t>得意先名</t>
  </si>
  <si>
    <t>居酒屋ななべえ</t>
  </si>
  <si>
    <t>京都府京都市西京区山田平尾町 73-X</t>
  </si>
  <si>
    <t>ポム・ド・テール</t>
  </si>
  <si>
    <t>埼玉県川越市熊野町 12-2-XXX</t>
  </si>
  <si>
    <t>アリス亭</t>
  </si>
  <si>
    <t>千葉県野田市日之出町 27-XX</t>
  </si>
  <si>
    <t>大宮ユニオン</t>
  </si>
  <si>
    <t>埼玉県草加市吉町 3-4-X</t>
  </si>
  <si>
    <t>屋台すまいる</t>
  </si>
  <si>
    <t>大阪府池田市伏尾台 2-9-X</t>
  </si>
  <si>
    <t>蓬莱堂</t>
  </si>
  <si>
    <t>東京都世田谷区給田 3-31-X</t>
  </si>
  <si>
    <t>雪花ガーデン</t>
  </si>
  <si>
    <t>北海道札幌市豊平区中の島一条2丁目 4-XX</t>
  </si>
  <si>
    <t>東海道スーパー</t>
  </si>
  <si>
    <t>千葉県習志野市津田沼 2-6-XX</t>
  </si>
  <si>
    <t>小料理なんごく</t>
  </si>
  <si>
    <t>沖縄県那覇市繁多川 1-21-XX</t>
  </si>
  <si>
    <t>洋食ちくさ</t>
  </si>
  <si>
    <t>愛知県名古屋市瑞穂区中根町 5-4-X</t>
  </si>
  <si>
    <t>北冷マート</t>
  </si>
  <si>
    <t>北海道札幌市中央区北5条西 12-2-19-XXX</t>
  </si>
  <si>
    <t>山門屋</t>
  </si>
  <si>
    <t>東京都中野区大和町 2-41-XX</t>
  </si>
  <si>
    <t>洋風居酒屋けい・えっくす</t>
  </si>
  <si>
    <t>鹿児島県鹿児島市宇宿町 2655-XX</t>
  </si>
  <si>
    <t>城元株式会社</t>
  </si>
  <si>
    <t>宮城県多賀城市笠神 3-2-X</t>
  </si>
  <si>
    <t>レストラン石坂</t>
  </si>
  <si>
    <t>埼玉県志木市幸町 1-8-40-XXXX</t>
  </si>
  <si>
    <t>名店はかたっこ</t>
  </si>
  <si>
    <t>福岡県朝倉郡夜須町篠隈 225-XX</t>
  </si>
  <si>
    <t>食所あんどう</t>
  </si>
  <si>
    <t>福岡県粕屋郡志免町御手洗 51-X</t>
  </si>
  <si>
    <t>小町ストアー</t>
  </si>
  <si>
    <t>秋田県大館市釈迦内字館 30-XX</t>
  </si>
  <si>
    <t>割烹ふじい</t>
  </si>
  <si>
    <t>富山県富山市朝菜町 2-702-XX</t>
  </si>
  <si>
    <t>笹の葉食料品店</t>
  </si>
  <si>
    <t>神奈川県横浜市緑区千草台 7-X</t>
  </si>
  <si>
    <t>びしゃもんや</t>
  </si>
  <si>
    <t>千葉県成田市台方 XXX</t>
  </si>
  <si>
    <t>からんころん</t>
  </si>
  <si>
    <t>神奈川県横浜市中区千代崎町1-3-5</t>
  </si>
  <si>
    <t>小料理ひろ</t>
  </si>
  <si>
    <t>愛知県春日井市味美白山町 1-9-X</t>
  </si>
  <si>
    <t>寿ストアー</t>
  </si>
  <si>
    <t>東京都大田区大森東 1-35-X</t>
  </si>
  <si>
    <t>健食弁当株式会社</t>
  </si>
  <si>
    <t>東京都世田谷区奥沢 1-37-XX</t>
  </si>
  <si>
    <t>イルカランド</t>
  </si>
  <si>
    <t>東京都大田区萩中 2-4-X</t>
  </si>
  <si>
    <t>高原亭</t>
  </si>
  <si>
    <t>茨城県牛久市下根町 1504-XX</t>
  </si>
  <si>
    <t>ヒロコーポレーション</t>
  </si>
  <si>
    <t>神奈川県横浜市旭区左近山 3-18-XXX</t>
  </si>
  <si>
    <t>パーラーえんとつ</t>
  </si>
  <si>
    <t>東京都練馬区東大泉 1-26-31-XXX</t>
  </si>
  <si>
    <t>みちのく本陣</t>
  </si>
  <si>
    <t>東京都杉並区成田東 5-35-XX</t>
  </si>
  <si>
    <t>ジャンボストアー</t>
  </si>
  <si>
    <t>千葉県成田市加良部 5-3-X</t>
  </si>
  <si>
    <t>惣菜びみ</t>
  </si>
  <si>
    <t>愛知県春日井郡豊山町豊場新田 17-X</t>
  </si>
  <si>
    <t>コーヒーハウスフェンス</t>
  </si>
  <si>
    <t>千葉県君津市袖ケ浦町野里 1539-X</t>
  </si>
  <si>
    <t>自然食なちゅらる</t>
  </si>
  <si>
    <t>福岡県福岡市博多区東平尾 2-10-XX</t>
  </si>
  <si>
    <t>葉薄ふぁん</t>
  </si>
  <si>
    <t>大阪府吹田市竹見台 2-X</t>
  </si>
  <si>
    <t>温泉レストラン</t>
  </si>
  <si>
    <t>群馬県吾妻郡草津町 462-XX</t>
  </si>
  <si>
    <t>コンビニエンス北風</t>
  </si>
  <si>
    <t>神奈川県横浜市南区大岡 1-44-X</t>
  </si>
  <si>
    <t>酒蔵でん</t>
  </si>
  <si>
    <t>徳島県板野郡藍住町住吉 5-XXX</t>
  </si>
  <si>
    <t>大和マーケット</t>
  </si>
  <si>
    <t>長野県長野市大豆島 1798-X</t>
  </si>
  <si>
    <t>商店せんしょう</t>
  </si>
  <si>
    <t>兵庫県伊丹市池尻 5-XX</t>
  </si>
  <si>
    <t>よろず商店</t>
  </si>
  <si>
    <t>神奈川県川崎市中原区宮内 XXX</t>
  </si>
  <si>
    <t>宮株式会社</t>
  </si>
  <si>
    <t>宮城県仙台市宮城野区古宮 4-X</t>
  </si>
  <si>
    <t>食料品店ふじ</t>
  </si>
  <si>
    <t>静岡県浜北市於呂 3482-XX</t>
  </si>
  <si>
    <t>海鮮料理くじら</t>
  </si>
  <si>
    <t>三重県津市一身田中野 19-X</t>
  </si>
  <si>
    <t>甘味喫茶ダイ</t>
  </si>
  <si>
    <t>神奈川県逗子市山の根 3-15-XX</t>
  </si>
  <si>
    <t>料亭きゅうきゅう</t>
  </si>
  <si>
    <t>広島県広島市西区観音新町 1-16-X</t>
  </si>
  <si>
    <t>夷そば</t>
  </si>
  <si>
    <t>鹿児島県鹿児島市宇宿 2-14-X</t>
  </si>
  <si>
    <t>喫茶たいむましん</t>
  </si>
  <si>
    <t>佐賀県佐賀市長瀬町 23-XX</t>
  </si>
  <si>
    <t>札幌フード</t>
  </si>
  <si>
    <t>北海道札幌市手稲区前田 4-9-3-XX</t>
  </si>
  <si>
    <t>浜辺商店</t>
  </si>
  <si>
    <t>神奈川県茅ヶ崎市西久保 1592-X</t>
  </si>
  <si>
    <t>担当者名</t>
  </si>
  <si>
    <t>部署</t>
  </si>
  <si>
    <t>林　 千春</t>
  </si>
  <si>
    <t>店長</t>
  </si>
  <si>
    <t>(0952)26-64XX</t>
  </si>
  <si>
    <t>河本 なみ</t>
  </si>
  <si>
    <t>料理長</t>
  </si>
  <si>
    <t>(0988)55-87XX</t>
  </si>
  <si>
    <t>山久 良美</t>
  </si>
  <si>
    <t>(0764)25-58XX</t>
  </si>
  <si>
    <t>和辺 義隆</t>
  </si>
  <si>
    <t>(0592)32-65XX</t>
  </si>
  <si>
    <t>渡川 秀人</t>
  </si>
  <si>
    <t>(075)392-76XX</t>
  </si>
  <si>
    <t>小田 勝也</t>
  </si>
  <si>
    <t>(0886)92-34XX</t>
  </si>
  <si>
    <t>池林 裕香</t>
  </si>
  <si>
    <t>(03)3763-01XX</t>
  </si>
  <si>
    <t>池山 剛司</t>
  </si>
  <si>
    <t>(0279)88-31XX</t>
  </si>
  <si>
    <t>木山 勇</t>
  </si>
  <si>
    <t>(0262)21-48XX</t>
  </si>
  <si>
    <t>鈴藤 哲也</t>
  </si>
  <si>
    <t>(0474)78-57XX</t>
  </si>
  <si>
    <t>佐本 久明</t>
  </si>
  <si>
    <t>(0186)48-40XX</t>
  </si>
  <si>
    <t>坂田 由利</t>
  </si>
  <si>
    <t>(011)272-01XX</t>
  </si>
  <si>
    <t>園村 真一</t>
  </si>
  <si>
    <t>(011)681-67XX</t>
  </si>
  <si>
    <t>田本 千賀</t>
  </si>
  <si>
    <t>営業部</t>
  </si>
  <si>
    <t>(011)831-99XX</t>
  </si>
  <si>
    <t>山水 伸俊</t>
  </si>
  <si>
    <t>(022)362-30XX</t>
  </si>
  <si>
    <t>清岡 裕美子</t>
  </si>
  <si>
    <t>(022)238-53XX</t>
  </si>
  <si>
    <t>月野株式会社</t>
  </si>
  <si>
    <t>武島 友子</t>
  </si>
  <si>
    <t>(022)243-27XX</t>
  </si>
  <si>
    <t>大田 泰江</t>
  </si>
  <si>
    <t>(06)872-40XX</t>
  </si>
  <si>
    <t>島中 和明</t>
  </si>
  <si>
    <t>(0727)51-94XX</t>
  </si>
  <si>
    <t>田山 雄一</t>
  </si>
  <si>
    <t>(0727)77-19XX</t>
  </si>
  <si>
    <t>玉原 義弘</t>
  </si>
  <si>
    <t>(0946)42-30XX</t>
  </si>
  <si>
    <t>木原 晃一</t>
  </si>
  <si>
    <t>(092)621-16XX</t>
  </si>
  <si>
    <t>鈴崎 礼子</t>
  </si>
  <si>
    <t>(092)611-36XX</t>
  </si>
  <si>
    <t>村中 真人</t>
  </si>
  <si>
    <t>(0568)28-32XX</t>
  </si>
  <si>
    <t>(0568)28-21XX</t>
  </si>
  <si>
    <t>渡　 浩志</t>
  </si>
  <si>
    <t>(052)833-58XX</t>
  </si>
  <si>
    <t>辺上 寿生</t>
  </si>
  <si>
    <t>(0568)34-07XX</t>
  </si>
  <si>
    <t>森野 恭久</t>
  </si>
  <si>
    <t>(0992)56-46XX</t>
  </si>
  <si>
    <t>河垣 加奈子</t>
  </si>
  <si>
    <t>(082)233-18XX</t>
  </si>
  <si>
    <t>柴瀬 満</t>
  </si>
  <si>
    <t>(05358)8-27XX</t>
  </si>
  <si>
    <t>岩村 浩之</t>
  </si>
  <si>
    <t>(0992)59-12XX</t>
  </si>
  <si>
    <t>西詰 幸造</t>
  </si>
  <si>
    <t>(0476)26-97XX</t>
  </si>
  <si>
    <t>(0476)26-96XX</t>
  </si>
  <si>
    <t>所　 政司</t>
  </si>
  <si>
    <t>(045)741-12XX</t>
  </si>
  <si>
    <t>塚田 冬美</t>
  </si>
  <si>
    <t>(045)973-66XX</t>
  </si>
  <si>
    <t>上川 昌真</t>
  </si>
  <si>
    <t>(0476)27-36XX</t>
  </si>
  <si>
    <t>川井 伸好</t>
  </si>
  <si>
    <t>(044)752-15XX</t>
  </si>
  <si>
    <t>横浦 幸雄</t>
  </si>
  <si>
    <t>(03)3339-32XX</t>
  </si>
  <si>
    <t>箕村 綾子</t>
  </si>
  <si>
    <t>(03)3742-44XX</t>
  </si>
  <si>
    <t>野内 良昭</t>
  </si>
  <si>
    <t>(0489)28-98XX</t>
  </si>
  <si>
    <t>内藤 一志</t>
  </si>
  <si>
    <t>(0471)29-16XX</t>
  </si>
  <si>
    <t>瀬　 知子</t>
  </si>
  <si>
    <t>(03)5397-67XX</t>
  </si>
  <si>
    <t>(03)5397-37XX</t>
  </si>
  <si>
    <t>若本 喜一</t>
  </si>
  <si>
    <t>(0492)41-27XX</t>
  </si>
  <si>
    <t>宮部 圭江</t>
  </si>
  <si>
    <t>(0438)75-20XX</t>
  </si>
  <si>
    <t>越安 辰夫</t>
  </si>
  <si>
    <t>(0468)73-24XX</t>
  </si>
  <si>
    <t>中田 栄</t>
  </si>
  <si>
    <t>(03)3300-27XX</t>
  </si>
  <si>
    <t>林　 智由</t>
  </si>
  <si>
    <t>(03)3728-86XX</t>
  </si>
  <si>
    <t>(03)3728-76XX</t>
  </si>
  <si>
    <t>小熊 一之</t>
  </si>
  <si>
    <t>(045)352-37XX</t>
  </si>
  <si>
    <t>古井 広宣</t>
  </si>
  <si>
    <t>(0467)85-35XX</t>
  </si>
  <si>
    <t>佐賀 明美</t>
  </si>
  <si>
    <t>(0484)71-42XX</t>
  </si>
  <si>
    <t>川田 隆裕</t>
  </si>
  <si>
    <t>(03)3923-48XX</t>
  </si>
  <si>
    <t>山神 祐子</t>
  </si>
  <si>
    <t>(0298)73-12XX</t>
  </si>
  <si>
    <t>江田 真理子</t>
  </si>
  <si>
    <t>(045)622-36XX</t>
  </si>
  <si>
    <t>(045)622-84XX</t>
  </si>
  <si>
    <t>住所</t>
  </si>
  <si>
    <t>住所</t>
  </si>
  <si>
    <t>TEL</t>
  </si>
  <si>
    <t>TEL</t>
  </si>
  <si>
    <t>FAX</t>
  </si>
  <si>
    <t>宮城県仙台市太白区人来田 3-15-XX</t>
  </si>
  <si>
    <t>■使用方法</t>
  </si>
  <si>
    <t>得意先検索用</t>
  </si>
  <si>
    <t>フォームシートにあるコンボボックスを使い、得意先を一覧より選択します。</t>
  </si>
  <si>
    <t>すると「部署」、「担当者名」、「住所」、「TEL」、「FAX」が連動して、選択した得意先のデータが</t>
  </si>
  <si>
    <t>表示されます。</t>
  </si>
  <si>
    <t>■それぞれのシートについて</t>
  </si>
  <si>
    <r>
      <t>①</t>
    </r>
    <r>
      <rPr>
        <sz val="11"/>
        <rFont val="ＭＳ Ｐゴシック"/>
        <family val="3"/>
      </rPr>
      <t>データ</t>
    </r>
  </si>
  <si>
    <t>フォームの参照元となるデータがあります。このシートのセルB2からセルG52は、「data」という</t>
  </si>
  <si>
    <t>定義名がつけられています。</t>
  </si>
  <si>
    <r>
      <t>②</t>
    </r>
    <r>
      <rPr>
        <sz val="11"/>
        <rFont val="ＭＳ Ｐゴシック"/>
        <family val="3"/>
      </rPr>
      <t>ワーク</t>
    </r>
  </si>
  <si>
    <t>セルB2が、フォームにあるコンボボックスのリンク先となっています。</t>
  </si>
  <si>
    <r>
      <t>③</t>
    </r>
    <r>
      <rPr>
        <sz val="11"/>
        <rFont val="ＭＳ Ｐゴシック"/>
        <family val="3"/>
      </rPr>
      <t>フォーム</t>
    </r>
  </si>
  <si>
    <r>
      <t>（コンボボックスの使い方については、当メールサービスバックナンバー</t>
    </r>
    <r>
      <rPr>
        <b/>
        <sz val="11"/>
        <rFont val="ＭＳ Ｐゴシック"/>
        <family val="3"/>
      </rPr>
      <t>027</t>
    </r>
    <r>
      <rPr>
        <sz val="11"/>
        <rFont val="ＭＳ Ｐゴシック"/>
        <family val="3"/>
      </rPr>
      <t>を参照下さい）</t>
    </r>
  </si>
  <si>
    <r>
      <t>（データに定義名をつける方法は、当メールサービスバックナンバー</t>
    </r>
    <r>
      <rPr>
        <b/>
        <sz val="11"/>
        <rFont val="ＭＳ Ｐゴシック"/>
        <family val="3"/>
      </rPr>
      <t>038</t>
    </r>
    <r>
      <rPr>
        <sz val="11"/>
        <rFont val="ＭＳ Ｐゴシック"/>
        <family val="3"/>
      </rPr>
      <t>を参照下さい）</t>
    </r>
  </si>
  <si>
    <r>
      <t>（条件判断のIF関数については、当メールサービスバックナンバー</t>
    </r>
    <r>
      <rPr>
        <b/>
        <sz val="11"/>
        <rFont val="ＭＳ Ｐゴシック"/>
        <family val="3"/>
      </rPr>
      <t>033</t>
    </r>
    <r>
      <rPr>
        <sz val="11"/>
        <rFont val="ＭＳ Ｐゴシック"/>
        <family val="3"/>
      </rPr>
      <t>を参照下さい）</t>
    </r>
  </si>
  <si>
    <t>■今回ご紹介するテンプレートは、得意先の検索画面です。得意先が一覧より選択できるようになっており、選択した得意先の「部署」、「担当者名」、「住所」、「TEL」、「FAX」が連動して表示されます。</t>
  </si>
  <si>
    <t>☆対応方法：関数が使われているセルには、全てコメントが表示されるようになっています。</t>
  </si>
  <si>
    <t>※ご注意下さい。このテンプレートの表示項目「FAX」のように、値がないものがある場合は、IF関数を使い、条件を設定する必要があります。</t>
  </si>
  <si>
    <t>データの検索、そして表示をするシートです。</t>
  </si>
  <si>
    <t>得意先名</t>
  </si>
  <si>
    <t>得意先名（セルC3）は、INDEX関数にて値が表示されます。</t>
  </si>
  <si>
    <t>（参照データが可変することを想定して、値がない場合はエラー値が表示されません）</t>
  </si>
  <si>
    <t>得意先名以外の項目は、全てVLOOKUP関数を使用しています。しかし、今回のデータの項目</t>
  </si>
  <si>
    <t>「FAX」のように、得意先によって値がないところもあり、値が「0」として表示されてしまいます。</t>
  </si>
  <si>
    <t>このような場合には、IF関数を使って値がない場合は何も表示させないようにする必要があります。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</si>
</sst>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m/d"/>
    <numFmt numFmtId="181" formatCode="d"/>
  </numFmts>
  <fonts count="13">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u val="single"/>
      <sz val="14.1"/>
      <color indexed="12"/>
      <name val="ＭＳ Ｐゴシック"/>
      <family val="3"/>
    </font>
    <font>
      <sz val="9"/>
      <name val="ＭＳ Ｐゴシック"/>
      <family val="3"/>
    </font>
    <font>
      <sz val="9"/>
      <name val="MS UI Gothic"/>
      <family val="3"/>
    </font>
    <font>
      <b/>
      <i/>
      <sz val="16"/>
      <name val="ＭＳ Ｐゴシック"/>
      <family val="3"/>
    </font>
    <font>
      <sz val="16"/>
      <name val="ＭＳ Ｐゴシック"/>
      <family val="3"/>
    </font>
    <font>
      <b/>
      <sz val="11"/>
      <name val="ＭＳ Ｐゴシック"/>
      <family val="3"/>
    </font>
    <font>
      <b/>
      <sz val="9"/>
      <name val="ＭＳ Ｐゴシック"/>
      <family val="3"/>
    </font>
    <font>
      <b/>
      <sz val="8"/>
      <name val="ＭＳ Ｐゴシック"/>
      <family val="2"/>
    </font>
  </fonts>
  <fills count="7">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14">
    <border>
      <left/>
      <right/>
      <top/>
      <bottom/>
      <diagonal/>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4">
    <xf numFmtId="0" fontId="0" fillId="0" borderId="0" xfId="0" applyAlignment="1">
      <alignment/>
    </xf>
    <xf numFmtId="0" fontId="4" fillId="0" borderId="0" xfId="0" applyFont="1" applyAlignment="1">
      <alignment/>
    </xf>
    <xf numFmtId="0" fontId="9" fillId="0" borderId="0" xfId="0" applyFont="1" applyAlignment="1">
      <alignment/>
    </xf>
    <xf numFmtId="0" fontId="9" fillId="0" borderId="0" xfId="0" applyFont="1" applyBorder="1" applyAlignment="1">
      <alignment/>
    </xf>
    <xf numFmtId="0" fontId="9" fillId="2" borderId="1" xfId="0" applyFont="1" applyFill="1" applyBorder="1" applyAlignment="1">
      <alignment/>
    </xf>
    <xf numFmtId="0" fontId="9" fillId="2" borderId="2" xfId="0" applyFont="1" applyFill="1" applyBorder="1" applyAlignment="1">
      <alignment/>
    </xf>
    <xf numFmtId="0" fontId="9" fillId="3" borderId="3" xfId="0" applyFont="1" applyFill="1" applyBorder="1" applyAlignment="1">
      <alignment/>
    </xf>
    <xf numFmtId="0" fontId="9" fillId="3" borderId="4" xfId="0" applyFont="1" applyFill="1" applyBorder="1" applyAlignment="1">
      <alignment/>
    </xf>
    <xf numFmtId="0" fontId="10" fillId="0" borderId="0" xfId="0" applyFont="1" applyAlignment="1">
      <alignment/>
    </xf>
    <xf numFmtId="0" fontId="0" fillId="0" borderId="0" xfId="0" applyFont="1" applyAlignment="1">
      <alignment/>
    </xf>
    <xf numFmtId="0" fontId="0" fillId="4" borderId="5" xfId="0" applyFont="1" applyFill="1" applyBorder="1" applyAlignment="1">
      <alignment/>
    </xf>
    <xf numFmtId="0" fontId="0" fillId="5" borderId="5" xfId="0" applyFont="1" applyFill="1" applyBorder="1" applyAlignment="1">
      <alignment/>
    </xf>
    <xf numFmtId="0" fontId="0" fillId="6" borderId="5" xfId="0" applyFont="1" applyFill="1" applyBorder="1" applyAlignment="1">
      <alignment/>
    </xf>
    <xf numFmtId="0" fontId="9" fillId="3" borderId="6" xfId="0" applyFont="1" applyFill="1" applyBorder="1" applyAlignment="1">
      <alignment/>
    </xf>
    <xf numFmtId="0" fontId="9" fillId="3" borderId="7" xfId="0" applyFont="1" applyFill="1" applyBorder="1" applyAlignment="1">
      <alignment/>
    </xf>
    <xf numFmtId="0" fontId="9" fillId="3" borderId="8" xfId="0" applyFont="1" applyFill="1" applyBorder="1" applyAlignment="1">
      <alignment/>
    </xf>
    <xf numFmtId="0" fontId="9" fillId="3" borderId="9" xfId="0" applyFont="1" applyFill="1" applyBorder="1" applyAlignment="1">
      <alignment/>
    </xf>
    <xf numFmtId="0" fontId="9" fillId="3" borderId="10" xfId="0" applyFont="1" applyFill="1" applyBorder="1" applyAlignment="1">
      <alignment/>
    </xf>
    <xf numFmtId="0" fontId="0" fillId="0" borderId="0" xfId="0" applyAlignment="1">
      <alignment shrinkToFi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13" xfId="0" applyFont="1" applyFill="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19050</xdr:rowOff>
    </xdr:from>
    <xdr:ext cx="1162050" cy="266700"/>
    <xdr:sp>
      <xdr:nvSpPr>
        <xdr:cNvPr id="1" name="TextBox 4"/>
        <xdr:cNvSpPr txBox="1">
          <a:spLocks noChangeArrowheads="1"/>
        </xdr:cNvSpPr>
      </xdr:nvSpPr>
      <xdr:spPr>
        <a:xfrm>
          <a:off x="19050" y="19050"/>
          <a:ext cx="1162050" cy="266700"/>
        </a:xfrm>
        <a:prstGeom prst="rect">
          <a:avLst/>
        </a:prstGeom>
        <a:solidFill>
          <a:srgbClr val="CCFFCC"/>
        </a:solidFill>
        <a:ln w="9525" cmpd="sng">
          <a:solidFill>
            <a:srgbClr val="000000"/>
          </a:solidFill>
          <a:headEnd type="none"/>
          <a:tailEnd type="none"/>
        </a:ln>
      </xdr:spPr>
      <xdr:txBody>
        <a:bodyPr vertOverflow="clip" wrap="square" anchor="ctr">
          <a:spAutoFit/>
        </a:bodyPr>
        <a:p>
          <a:pPr algn="ctr">
            <a:defRPr/>
          </a:pPr>
          <a:r>
            <a:rPr lang="en-US" cap="none" sz="1600" b="1" i="1" u="none" baseline="0">
              <a:latin typeface="ＭＳ Ｐゴシック"/>
              <a:ea typeface="ＭＳ Ｐゴシック"/>
              <a:cs typeface="ＭＳ Ｐゴシック"/>
            </a:rPr>
            <a:t>得意先検索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7:E13"/>
  <sheetViews>
    <sheetView showGridLines="0" workbookViewId="0" topLeftCell="A1">
      <selection activeCell="A1" sqref="A1"/>
    </sheetView>
  </sheetViews>
  <sheetFormatPr defaultColWidth="9.00390625" defaultRowHeight="13.5"/>
  <cols>
    <col min="1" max="1" width="9.00390625" style="2" customWidth="1"/>
    <col min="2" max="2" width="12.50390625" style="2" bestFit="1" customWidth="1"/>
    <col min="3" max="3" width="19.75390625" style="2" bestFit="1" customWidth="1"/>
    <col min="4" max="4" width="12.50390625" style="2" bestFit="1" customWidth="1"/>
    <col min="5" max="5" width="19.75390625" style="2" bestFit="1" customWidth="1"/>
    <col min="6" max="16384" width="9.00390625" style="2" customWidth="1"/>
  </cols>
  <sheetData>
    <row r="1" ht="18.75"/>
    <row r="2" ht="18.75"/>
    <row r="3" ht="18.75"/>
    <row r="4" ht="18.75"/>
    <row r="5" ht="18.75"/>
    <row r="6" ht="18.75"/>
    <row r="7" spans="2:4" ht="19.5" thickBot="1">
      <c r="B7" s="3"/>
      <c r="C7" s="3"/>
      <c r="D7" s="3"/>
    </row>
    <row r="8" spans="2:5" ht="19.5" thickBot="1">
      <c r="B8" s="5" t="s">
        <v>2</v>
      </c>
      <c r="C8" s="16" t="str">
        <f>ワーク!C3</f>
        <v>割烹ふじい</v>
      </c>
      <c r="D8" s="16"/>
      <c r="E8" s="17"/>
    </row>
    <row r="9" spans="2:5" ht="19.5" thickBot="1">
      <c r="B9" s="4" t="s">
        <v>104</v>
      </c>
      <c r="C9" s="6" t="str">
        <f>IF($C$8="","",IF(VLOOKUP($C$8,data,3,0)=0,"",VLOOKUP($C$8,data,3,0)))</f>
        <v>料理長</v>
      </c>
      <c r="D9" s="4" t="s">
        <v>103</v>
      </c>
      <c r="E9" s="7" t="str">
        <f>IF($C$8="","",IF(VLOOKUP($C$8,data,2,0)=0,"",VLOOKUP($C$8,data,2,0)))</f>
        <v>山久 良美</v>
      </c>
    </row>
    <row r="10" spans="3:4" ht="18.75">
      <c r="C10" s="3"/>
      <c r="D10" s="3"/>
    </row>
    <row r="11" ht="19.5" thickBot="1"/>
    <row r="12" spans="2:5" ht="19.5" thickBot="1">
      <c r="B12" s="5" t="s">
        <v>216</v>
      </c>
      <c r="C12" s="13" t="str">
        <f>IF($C$8="","",IF(VLOOKUP($C$8,data,4,0)=0,"",VLOOKUP($C$8,data,4,0)))</f>
        <v>富山県富山市朝菜町 2-702-XX</v>
      </c>
      <c r="D12" s="14" t="str">
        <f>IF($C$8="","",IF(VLOOKUP($C$8,data,3,0)=0,"",VLOOKUP($C$8,data,3,0)))</f>
        <v>料理長</v>
      </c>
      <c r="E12" s="15" t="str">
        <f>IF($C$8="","",IF(VLOOKUP($C$8,data,3,0)=0,"",VLOOKUP($C$8,data,3,0)))</f>
        <v>料理長</v>
      </c>
    </row>
    <row r="13" spans="2:5" ht="19.5" thickBot="1">
      <c r="B13" s="5" t="s">
        <v>218</v>
      </c>
      <c r="C13" s="6" t="str">
        <f>IF($C$8="","",IF(VLOOKUP($C$8,data,5,0)=0,"",VLOOKUP($C$8,data,5,0)))</f>
        <v>(0764)25-58XX</v>
      </c>
      <c r="D13" s="5" t="s">
        <v>220</v>
      </c>
      <c r="E13" s="7" t="str">
        <f>IF($C$8="","",IF(VLOOKUP($C$8,data,6,0)=0,"",VLOOKUP($C$8,data,6,0)))</f>
        <v>(0764)25-58XX</v>
      </c>
    </row>
  </sheetData>
  <sheetProtection password="C770" sheet="1" objects="1" scenarios="1"/>
  <mergeCells count="2">
    <mergeCell ref="C12:E12"/>
    <mergeCell ref="C8:E8"/>
  </mergeCells>
  <printOptions/>
  <pageMargins left="0.75" right="0.75" top="1" bottom="1" header="0.512"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00390625" defaultRowHeight="13.5"/>
  <cols>
    <col min="1" max="1" width="1.25" style="9" customWidth="1"/>
    <col min="2" max="2" width="13.00390625" style="9" bestFit="1" customWidth="1"/>
    <col min="3" max="3" width="15.875" style="9" bestFit="1" customWidth="1"/>
    <col min="4" max="4" width="13.125" style="9" customWidth="1"/>
    <col min="5" max="16384" width="9.00390625" style="9" customWidth="1"/>
  </cols>
  <sheetData>
    <row r="1" ht="7.5" customHeight="1"/>
    <row r="2" spans="2:3" ht="13.5">
      <c r="B2" s="10" t="s">
        <v>223</v>
      </c>
      <c r="C2" s="11">
        <v>3</v>
      </c>
    </row>
    <row r="3" spans="2:3" ht="13.5">
      <c r="B3" s="10" t="s">
        <v>241</v>
      </c>
      <c r="C3" s="12" t="str">
        <f>IF(ISERROR(INDEX(data,ワーク!C2,1)),"",INDEX(data,ワーク!C2,1))</f>
        <v>割烹ふじい</v>
      </c>
    </row>
  </sheetData>
  <printOptions/>
  <pageMargins left="0.75" right="0.75" top="1" bottom="1" header="0.512" footer="0.51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00390625" defaultRowHeight="13.5"/>
  <cols>
    <col min="1" max="1" width="22.75390625" style="0" bestFit="1" customWidth="1"/>
    <col min="2" max="2" width="11.625" style="0" bestFit="1" customWidth="1"/>
    <col min="3" max="3" width="7.125" style="0" bestFit="1" customWidth="1"/>
    <col min="4" max="4" width="34.125" style="0" customWidth="1"/>
    <col min="5" max="6" width="14.375" style="0" bestFit="1" customWidth="1"/>
  </cols>
  <sheetData>
    <row r="1" spans="1:6" ht="13.5">
      <c r="A1" t="s">
        <v>2</v>
      </c>
      <c r="B1" t="s">
        <v>103</v>
      </c>
      <c r="C1" t="s">
        <v>104</v>
      </c>
      <c r="D1" t="s">
        <v>217</v>
      </c>
      <c r="E1" t="s">
        <v>219</v>
      </c>
      <c r="F1" t="s">
        <v>220</v>
      </c>
    </row>
    <row r="2" spans="1:5" ht="13.5">
      <c r="A2" t="s">
        <v>97</v>
      </c>
      <c r="B2" t="s">
        <v>105</v>
      </c>
      <c r="C2" t="s">
        <v>106</v>
      </c>
      <c r="D2" t="s">
        <v>98</v>
      </c>
      <c r="E2" t="s">
        <v>107</v>
      </c>
    </row>
    <row r="3" spans="1:6" ht="13.5">
      <c r="A3" t="s">
        <v>19</v>
      </c>
      <c r="B3" t="s">
        <v>108</v>
      </c>
      <c r="C3" t="s">
        <v>109</v>
      </c>
      <c r="D3" t="s">
        <v>20</v>
      </c>
      <c r="E3" t="s">
        <v>110</v>
      </c>
      <c r="F3" t="s">
        <v>110</v>
      </c>
    </row>
    <row r="4" spans="1:6" ht="13.5">
      <c r="A4" t="s">
        <v>39</v>
      </c>
      <c r="B4" t="s">
        <v>111</v>
      </c>
      <c r="C4" t="s">
        <v>109</v>
      </c>
      <c r="D4" t="s">
        <v>40</v>
      </c>
      <c r="E4" t="s">
        <v>112</v>
      </c>
      <c r="F4" t="s">
        <v>112</v>
      </c>
    </row>
    <row r="5" spans="1:6" ht="13.5">
      <c r="A5" t="s">
        <v>89</v>
      </c>
      <c r="B5" t="s">
        <v>113</v>
      </c>
      <c r="C5" t="s">
        <v>109</v>
      </c>
      <c r="D5" t="s">
        <v>90</v>
      </c>
      <c r="E5" t="s">
        <v>114</v>
      </c>
      <c r="F5" t="s">
        <v>114</v>
      </c>
    </row>
    <row r="6" spans="1:6" ht="13.5">
      <c r="A6" t="s">
        <v>3</v>
      </c>
      <c r="B6" t="s">
        <v>115</v>
      </c>
      <c r="C6" t="s">
        <v>109</v>
      </c>
      <c r="D6" t="s">
        <v>4</v>
      </c>
      <c r="E6" t="s">
        <v>116</v>
      </c>
      <c r="F6" t="s">
        <v>116</v>
      </c>
    </row>
    <row r="7" spans="1:5" ht="13.5">
      <c r="A7" t="s">
        <v>77</v>
      </c>
      <c r="B7" t="s">
        <v>117</v>
      </c>
      <c r="C7" t="s">
        <v>109</v>
      </c>
      <c r="D7" t="s">
        <v>78</v>
      </c>
      <c r="E7" t="s">
        <v>118</v>
      </c>
    </row>
    <row r="8" spans="1:6" ht="13.5">
      <c r="A8" t="s">
        <v>49</v>
      </c>
      <c r="B8" t="s">
        <v>119</v>
      </c>
      <c r="C8" t="s">
        <v>106</v>
      </c>
      <c r="D8" t="s">
        <v>50</v>
      </c>
      <c r="E8" t="s">
        <v>120</v>
      </c>
      <c r="F8" t="s">
        <v>120</v>
      </c>
    </row>
    <row r="9" spans="1:6" ht="13.5">
      <c r="A9" t="s">
        <v>73</v>
      </c>
      <c r="B9" t="s">
        <v>121</v>
      </c>
      <c r="C9" t="s">
        <v>109</v>
      </c>
      <c r="D9" t="s">
        <v>74</v>
      </c>
      <c r="E9" t="s">
        <v>122</v>
      </c>
      <c r="F9" t="s">
        <v>122</v>
      </c>
    </row>
    <row r="10" spans="1:5" ht="13.5">
      <c r="A10" t="s">
        <v>79</v>
      </c>
      <c r="B10" t="s">
        <v>123</v>
      </c>
      <c r="C10" t="s">
        <v>106</v>
      </c>
      <c r="D10" t="s">
        <v>80</v>
      </c>
      <c r="E10" t="s">
        <v>124</v>
      </c>
    </row>
    <row r="11" spans="1:6" ht="13.5">
      <c r="A11" t="s">
        <v>17</v>
      </c>
      <c r="B11" t="s">
        <v>125</v>
      </c>
      <c r="C11" t="s">
        <v>106</v>
      </c>
      <c r="D11" t="s">
        <v>18</v>
      </c>
      <c r="E11" t="s">
        <v>126</v>
      </c>
      <c r="F11" t="s">
        <v>126</v>
      </c>
    </row>
    <row r="12" spans="1:6" ht="13.5">
      <c r="A12" t="s">
        <v>37</v>
      </c>
      <c r="B12" t="s">
        <v>127</v>
      </c>
      <c r="C12" t="s">
        <v>106</v>
      </c>
      <c r="D12" t="s">
        <v>38</v>
      </c>
      <c r="E12" t="s">
        <v>128</v>
      </c>
      <c r="F12" t="s">
        <v>128</v>
      </c>
    </row>
    <row r="13" spans="1:6" ht="13.5">
      <c r="A13" t="s">
        <v>23</v>
      </c>
      <c r="B13" t="s">
        <v>129</v>
      </c>
      <c r="C13" t="s">
        <v>106</v>
      </c>
      <c r="D13" t="s">
        <v>24</v>
      </c>
      <c r="E13" t="s">
        <v>130</v>
      </c>
      <c r="F13" t="s">
        <v>130</v>
      </c>
    </row>
    <row r="14" spans="1:6" ht="13.5">
      <c r="A14" t="s">
        <v>99</v>
      </c>
      <c r="B14" t="s">
        <v>131</v>
      </c>
      <c r="C14" t="s">
        <v>106</v>
      </c>
      <c r="D14" t="s">
        <v>100</v>
      </c>
      <c r="E14" t="s">
        <v>132</v>
      </c>
      <c r="F14" t="s">
        <v>132</v>
      </c>
    </row>
    <row r="15" spans="1:6" ht="13.5">
      <c r="A15" t="s">
        <v>15</v>
      </c>
      <c r="B15" t="s">
        <v>133</v>
      </c>
      <c r="C15" t="s">
        <v>134</v>
      </c>
      <c r="D15" t="s">
        <v>16</v>
      </c>
      <c r="E15" t="s">
        <v>135</v>
      </c>
      <c r="F15" t="s">
        <v>135</v>
      </c>
    </row>
    <row r="16" spans="1:6" ht="13.5">
      <c r="A16" t="s">
        <v>29</v>
      </c>
      <c r="B16" t="s">
        <v>136</v>
      </c>
      <c r="C16" t="s">
        <v>134</v>
      </c>
      <c r="D16" t="s">
        <v>30</v>
      </c>
      <c r="E16" t="s">
        <v>137</v>
      </c>
      <c r="F16" t="s">
        <v>137</v>
      </c>
    </row>
    <row r="17" spans="1:6" ht="13.5">
      <c r="A17" t="s">
        <v>85</v>
      </c>
      <c r="B17" t="s">
        <v>138</v>
      </c>
      <c r="C17" t="s">
        <v>134</v>
      </c>
      <c r="D17" t="s">
        <v>86</v>
      </c>
      <c r="E17" t="s">
        <v>139</v>
      </c>
      <c r="F17" t="s">
        <v>139</v>
      </c>
    </row>
    <row r="18" spans="1:6" ht="13.5">
      <c r="A18" t="s">
        <v>140</v>
      </c>
      <c r="B18" t="s">
        <v>141</v>
      </c>
      <c r="C18" t="s">
        <v>134</v>
      </c>
      <c r="D18" t="s">
        <v>221</v>
      </c>
      <c r="E18" t="s">
        <v>142</v>
      </c>
      <c r="F18" t="s">
        <v>142</v>
      </c>
    </row>
    <row r="19" spans="1:6" ht="13.5">
      <c r="A19" t="s">
        <v>71</v>
      </c>
      <c r="B19" t="s">
        <v>143</v>
      </c>
      <c r="C19" t="s">
        <v>109</v>
      </c>
      <c r="D19" t="s">
        <v>72</v>
      </c>
      <c r="E19" t="s">
        <v>144</v>
      </c>
      <c r="F19" t="s">
        <v>144</v>
      </c>
    </row>
    <row r="20" spans="1:6" ht="13.5">
      <c r="A20" t="s">
        <v>11</v>
      </c>
      <c r="B20" t="s">
        <v>145</v>
      </c>
      <c r="C20" t="s">
        <v>109</v>
      </c>
      <c r="D20" t="s">
        <v>12</v>
      </c>
      <c r="E20" t="s">
        <v>146</v>
      </c>
      <c r="F20" t="s">
        <v>146</v>
      </c>
    </row>
    <row r="21" spans="1:6" ht="13.5">
      <c r="A21" t="s">
        <v>81</v>
      </c>
      <c r="B21" t="s">
        <v>147</v>
      </c>
      <c r="C21" t="s">
        <v>106</v>
      </c>
      <c r="D21" t="s">
        <v>82</v>
      </c>
      <c r="E21" t="s">
        <v>148</v>
      </c>
      <c r="F21" t="s">
        <v>148</v>
      </c>
    </row>
    <row r="22" spans="1:6" ht="13.5">
      <c r="A22" t="s">
        <v>33</v>
      </c>
      <c r="B22" t="s">
        <v>149</v>
      </c>
      <c r="C22" t="s">
        <v>106</v>
      </c>
      <c r="D22" t="s">
        <v>34</v>
      </c>
      <c r="E22" t="s">
        <v>150</v>
      </c>
      <c r="F22" t="s">
        <v>150</v>
      </c>
    </row>
    <row r="23" spans="1:6" ht="13.5">
      <c r="A23" t="s">
        <v>35</v>
      </c>
      <c r="B23" t="s">
        <v>151</v>
      </c>
      <c r="C23" t="s">
        <v>109</v>
      </c>
      <c r="D23" t="s">
        <v>36</v>
      </c>
      <c r="E23" t="s">
        <v>152</v>
      </c>
      <c r="F23" t="s">
        <v>152</v>
      </c>
    </row>
    <row r="24" spans="1:6" ht="13.5">
      <c r="A24" t="s">
        <v>69</v>
      </c>
      <c r="B24" t="s">
        <v>153</v>
      </c>
      <c r="C24" t="s">
        <v>106</v>
      </c>
      <c r="D24" t="s">
        <v>70</v>
      </c>
      <c r="E24" t="s">
        <v>154</v>
      </c>
      <c r="F24" t="s">
        <v>154</v>
      </c>
    </row>
    <row r="25" spans="1:6" ht="13.5">
      <c r="A25" t="s">
        <v>65</v>
      </c>
      <c r="B25" t="s">
        <v>155</v>
      </c>
      <c r="C25" t="s">
        <v>106</v>
      </c>
      <c r="D25" t="s">
        <v>66</v>
      </c>
      <c r="E25" t="s">
        <v>156</v>
      </c>
      <c r="F25" t="s">
        <v>157</v>
      </c>
    </row>
    <row r="26" spans="1:6" ht="13.5">
      <c r="A26" t="s">
        <v>21</v>
      </c>
      <c r="B26" t="s">
        <v>158</v>
      </c>
      <c r="C26" t="s">
        <v>109</v>
      </c>
      <c r="D26" t="s">
        <v>22</v>
      </c>
      <c r="E26" t="s">
        <v>159</v>
      </c>
      <c r="F26" t="s">
        <v>159</v>
      </c>
    </row>
    <row r="27" spans="1:6" ht="13.5">
      <c r="A27" t="s">
        <v>47</v>
      </c>
      <c r="B27" t="s">
        <v>160</v>
      </c>
      <c r="C27" t="s">
        <v>109</v>
      </c>
      <c r="D27" t="s">
        <v>48</v>
      </c>
      <c r="E27" t="s">
        <v>161</v>
      </c>
      <c r="F27" t="s">
        <v>161</v>
      </c>
    </row>
    <row r="28" spans="1:6" ht="13.5">
      <c r="A28" t="s">
        <v>27</v>
      </c>
      <c r="B28" t="s">
        <v>162</v>
      </c>
      <c r="C28" t="s">
        <v>109</v>
      </c>
      <c r="D28" t="s">
        <v>28</v>
      </c>
      <c r="E28" t="s">
        <v>163</v>
      </c>
      <c r="F28" t="s">
        <v>163</v>
      </c>
    </row>
    <row r="29" spans="1:6" ht="13.5">
      <c r="A29" t="s">
        <v>93</v>
      </c>
      <c r="B29" t="s">
        <v>164</v>
      </c>
      <c r="C29" t="s">
        <v>109</v>
      </c>
      <c r="D29" t="s">
        <v>94</v>
      </c>
      <c r="E29" t="s">
        <v>165</v>
      </c>
      <c r="F29" t="s">
        <v>165</v>
      </c>
    </row>
    <row r="30" spans="1:6" ht="13.5">
      <c r="A30" t="s">
        <v>87</v>
      </c>
      <c r="B30" t="s">
        <v>166</v>
      </c>
      <c r="C30" t="s">
        <v>106</v>
      </c>
      <c r="D30" t="s">
        <v>88</v>
      </c>
      <c r="E30" t="s">
        <v>167</v>
      </c>
      <c r="F30" t="s">
        <v>167</v>
      </c>
    </row>
    <row r="31" spans="1:6" ht="13.5">
      <c r="A31" t="s">
        <v>95</v>
      </c>
      <c r="B31" t="s">
        <v>168</v>
      </c>
      <c r="C31" t="s">
        <v>109</v>
      </c>
      <c r="D31" t="s">
        <v>96</v>
      </c>
      <c r="E31" t="s">
        <v>169</v>
      </c>
      <c r="F31" t="s">
        <v>169</v>
      </c>
    </row>
    <row r="32" spans="1:6" ht="13.5">
      <c r="A32" t="s">
        <v>43</v>
      </c>
      <c r="B32" t="s">
        <v>170</v>
      </c>
      <c r="C32" t="s">
        <v>109</v>
      </c>
      <c r="D32" t="s">
        <v>44</v>
      </c>
      <c r="E32" t="s">
        <v>171</v>
      </c>
      <c r="F32" t="s">
        <v>172</v>
      </c>
    </row>
    <row r="33" spans="1:5" ht="13.5">
      <c r="A33" t="s">
        <v>75</v>
      </c>
      <c r="B33" t="s">
        <v>173</v>
      </c>
      <c r="C33" t="s">
        <v>106</v>
      </c>
      <c r="D33" t="s">
        <v>76</v>
      </c>
      <c r="E33" t="s">
        <v>174</v>
      </c>
    </row>
    <row r="34" spans="1:6" ht="13.5">
      <c r="A34" t="s">
        <v>41</v>
      </c>
      <c r="B34" t="s">
        <v>175</v>
      </c>
      <c r="C34" t="s">
        <v>106</v>
      </c>
      <c r="D34" t="s">
        <v>42</v>
      </c>
      <c r="E34" t="s">
        <v>176</v>
      </c>
      <c r="F34" t="s">
        <v>176</v>
      </c>
    </row>
    <row r="35" spans="1:6" ht="13.5">
      <c r="A35" t="s">
        <v>63</v>
      </c>
      <c r="B35" t="s">
        <v>177</v>
      </c>
      <c r="C35" t="s">
        <v>106</v>
      </c>
      <c r="D35" t="s">
        <v>64</v>
      </c>
      <c r="E35" t="s">
        <v>178</v>
      </c>
      <c r="F35" t="s">
        <v>178</v>
      </c>
    </row>
    <row r="36" spans="1:6" ht="13.5">
      <c r="A36" t="s">
        <v>83</v>
      </c>
      <c r="B36" t="s">
        <v>179</v>
      </c>
      <c r="C36" t="s">
        <v>106</v>
      </c>
      <c r="D36" t="s">
        <v>84</v>
      </c>
      <c r="E36" t="s">
        <v>180</v>
      </c>
      <c r="F36" t="s">
        <v>180</v>
      </c>
    </row>
    <row r="37" spans="1:5" ht="13.5">
      <c r="A37" t="s">
        <v>25</v>
      </c>
      <c r="B37" t="s">
        <v>181</v>
      </c>
      <c r="C37" t="s">
        <v>106</v>
      </c>
      <c r="D37" t="s">
        <v>26</v>
      </c>
      <c r="E37" t="s">
        <v>182</v>
      </c>
    </row>
    <row r="38" spans="1:6" ht="13.5">
      <c r="A38" t="s">
        <v>53</v>
      </c>
      <c r="B38" t="s">
        <v>183</v>
      </c>
      <c r="C38" t="s">
        <v>134</v>
      </c>
      <c r="D38" t="s">
        <v>54</v>
      </c>
      <c r="E38" t="s">
        <v>184</v>
      </c>
      <c r="F38" t="s">
        <v>184</v>
      </c>
    </row>
    <row r="39" spans="1:6" ht="13.5">
      <c r="A39" t="s">
        <v>9</v>
      </c>
      <c r="B39" t="s">
        <v>185</v>
      </c>
      <c r="C39" t="s">
        <v>134</v>
      </c>
      <c r="D39" t="s">
        <v>10</v>
      </c>
      <c r="E39" t="s">
        <v>186</v>
      </c>
      <c r="F39" t="s">
        <v>186</v>
      </c>
    </row>
    <row r="40" spans="1:6" ht="13.5">
      <c r="A40" t="s">
        <v>7</v>
      </c>
      <c r="B40" t="s">
        <v>187</v>
      </c>
      <c r="C40" t="s">
        <v>109</v>
      </c>
      <c r="D40" t="s">
        <v>8</v>
      </c>
      <c r="E40" t="s">
        <v>188</v>
      </c>
      <c r="F40" t="s">
        <v>188</v>
      </c>
    </row>
    <row r="41" spans="1:6" ht="13.5">
      <c r="A41" t="s">
        <v>61</v>
      </c>
      <c r="B41" t="s">
        <v>189</v>
      </c>
      <c r="C41" t="s">
        <v>109</v>
      </c>
      <c r="D41" t="s">
        <v>62</v>
      </c>
      <c r="E41" t="s">
        <v>190</v>
      </c>
      <c r="F41" t="s">
        <v>191</v>
      </c>
    </row>
    <row r="42" spans="1:6" ht="13.5">
      <c r="A42" t="s">
        <v>5</v>
      </c>
      <c r="B42" t="s">
        <v>192</v>
      </c>
      <c r="C42" t="s">
        <v>109</v>
      </c>
      <c r="D42" t="s">
        <v>6</v>
      </c>
      <c r="E42" t="s">
        <v>193</v>
      </c>
      <c r="F42" t="s">
        <v>193</v>
      </c>
    </row>
    <row r="43" spans="1:5" ht="13.5">
      <c r="A43" t="s">
        <v>67</v>
      </c>
      <c r="B43" t="s">
        <v>194</v>
      </c>
      <c r="C43" t="s">
        <v>106</v>
      </c>
      <c r="D43" t="s">
        <v>68</v>
      </c>
      <c r="E43" t="s">
        <v>195</v>
      </c>
    </row>
    <row r="44" spans="1:6" ht="13.5">
      <c r="A44" t="s">
        <v>91</v>
      </c>
      <c r="B44" t="s">
        <v>196</v>
      </c>
      <c r="C44" t="s">
        <v>106</v>
      </c>
      <c r="D44" t="s">
        <v>92</v>
      </c>
      <c r="E44" t="s">
        <v>197</v>
      </c>
      <c r="F44" t="s">
        <v>197</v>
      </c>
    </row>
    <row r="45" spans="1:6" ht="13.5">
      <c r="A45" t="s">
        <v>13</v>
      </c>
      <c r="B45" t="s">
        <v>198</v>
      </c>
      <c r="C45" t="s">
        <v>134</v>
      </c>
      <c r="D45" t="s">
        <v>14</v>
      </c>
      <c r="E45" t="s">
        <v>199</v>
      </c>
      <c r="F45" t="s">
        <v>199</v>
      </c>
    </row>
    <row r="46" spans="1:6" ht="13.5">
      <c r="A46" t="s">
        <v>51</v>
      </c>
      <c r="B46" t="s">
        <v>200</v>
      </c>
      <c r="C46" t="s">
        <v>134</v>
      </c>
      <c r="D46" t="s">
        <v>52</v>
      </c>
      <c r="E46" t="s">
        <v>201</v>
      </c>
      <c r="F46" t="s">
        <v>202</v>
      </c>
    </row>
    <row r="47" spans="1:6" ht="13.5">
      <c r="A47" t="s">
        <v>57</v>
      </c>
      <c r="B47" t="s">
        <v>203</v>
      </c>
      <c r="C47" t="s">
        <v>134</v>
      </c>
      <c r="D47" t="s">
        <v>58</v>
      </c>
      <c r="E47" t="s">
        <v>204</v>
      </c>
      <c r="F47" t="s">
        <v>204</v>
      </c>
    </row>
    <row r="48" spans="1:6" ht="13.5">
      <c r="A48" t="s">
        <v>101</v>
      </c>
      <c r="B48" t="s">
        <v>205</v>
      </c>
      <c r="C48" t="s">
        <v>106</v>
      </c>
      <c r="D48" t="s">
        <v>102</v>
      </c>
      <c r="E48" t="s">
        <v>206</v>
      </c>
      <c r="F48" t="s">
        <v>206</v>
      </c>
    </row>
    <row r="49" spans="1:6" ht="13.5">
      <c r="A49" t="s">
        <v>31</v>
      </c>
      <c r="B49" t="s">
        <v>207</v>
      </c>
      <c r="C49" t="s">
        <v>134</v>
      </c>
      <c r="D49" t="s">
        <v>32</v>
      </c>
      <c r="E49" t="s">
        <v>208</v>
      </c>
      <c r="F49" t="s">
        <v>208</v>
      </c>
    </row>
    <row r="50" spans="1:5" ht="13.5">
      <c r="A50" t="s">
        <v>59</v>
      </c>
      <c r="B50" t="s">
        <v>209</v>
      </c>
      <c r="C50" t="s">
        <v>106</v>
      </c>
      <c r="D50" t="s">
        <v>60</v>
      </c>
      <c r="E50" t="s">
        <v>210</v>
      </c>
    </row>
    <row r="51" spans="1:6" ht="13.5">
      <c r="A51" t="s">
        <v>55</v>
      </c>
      <c r="B51" t="s">
        <v>211</v>
      </c>
      <c r="C51" t="s">
        <v>109</v>
      </c>
      <c r="D51" t="s">
        <v>56</v>
      </c>
      <c r="E51" t="s">
        <v>212</v>
      </c>
      <c r="F51" t="s">
        <v>212</v>
      </c>
    </row>
    <row r="52" spans="1:6" ht="13.5">
      <c r="A52" t="s">
        <v>45</v>
      </c>
      <c r="B52" t="s">
        <v>213</v>
      </c>
      <c r="C52" t="s">
        <v>109</v>
      </c>
      <c r="D52" t="s">
        <v>46</v>
      </c>
      <c r="E52" t="s">
        <v>214</v>
      </c>
      <c r="F52" t="s">
        <v>215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J32"/>
  <sheetViews>
    <sheetView showGridLines="0" showRowColHeaders="0" tabSelected="1" workbookViewId="0" topLeftCell="A1">
      <selection activeCell="A1" sqref="A1"/>
    </sheetView>
  </sheetViews>
  <sheetFormatPr defaultColWidth="9.00390625" defaultRowHeight="13.5"/>
  <cols>
    <col min="1" max="1" width="5.125" style="0" customWidth="1"/>
  </cols>
  <sheetData>
    <row r="2" ht="14.25">
      <c r="B2" s="1" t="s">
        <v>1</v>
      </c>
    </row>
    <row r="4" spans="2:10" ht="82.5" customHeight="1">
      <c r="B4" s="19" t="s">
        <v>237</v>
      </c>
      <c r="C4" s="22"/>
      <c r="D4" s="23"/>
      <c r="E4" s="19" t="s">
        <v>238</v>
      </c>
      <c r="F4" s="20"/>
      <c r="G4" s="21"/>
      <c r="H4" s="19" t="s">
        <v>239</v>
      </c>
      <c r="I4" s="20"/>
      <c r="J4" s="21"/>
    </row>
    <row r="5" ht="13.5" customHeight="1"/>
    <row r="6" ht="13.5">
      <c r="B6" s="8" t="s">
        <v>222</v>
      </c>
    </row>
    <row r="7" ht="13.5">
      <c r="B7" t="s">
        <v>224</v>
      </c>
    </row>
    <row r="8" spans="2:10" ht="13.5">
      <c r="B8" s="18" t="s">
        <v>225</v>
      </c>
      <c r="C8" s="18"/>
      <c r="D8" s="18"/>
      <c r="E8" s="18"/>
      <c r="F8" s="18"/>
      <c r="G8" s="18"/>
      <c r="H8" s="18"/>
      <c r="I8" s="18"/>
      <c r="J8" s="18"/>
    </row>
    <row r="9" ht="13.5">
      <c r="B9" t="s">
        <v>226</v>
      </c>
    </row>
    <row r="11" ht="13.5">
      <c r="B11" s="8" t="s">
        <v>227</v>
      </c>
    </row>
    <row r="12" ht="13.5">
      <c r="B12" s="8" t="s">
        <v>228</v>
      </c>
    </row>
    <row r="13" spans="2:10" ht="13.5">
      <c r="B13" s="18" t="s">
        <v>229</v>
      </c>
      <c r="C13" s="18"/>
      <c r="D13" s="18"/>
      <c r="E13" s="18"/>
      <c r="F13" s="18"/>
      <c r="G13" s="18"/>
      <c r="H13" s="18"/>
      <c r="I13" s="18"/>
      <c r="J13" s="18"/>
    </row>
    <row r="14" ht="13.5">
      <c r="B14" t="s">
        <v>230</v>
      </c>
    </row>
    <row r="15" ht="13.5">
      <c r="B15" t="s">
        <v>235</v>
      </c>
    </row>
    <row r="17" ht="13.5">
      <c r="B17" s="8" t="s">
        <v>231</v>
      </c>
    </row>
    <row r="18" ht="13.5">
      <c r="B18" t="s">
        <v>232</v>
      </c>
    </row>
    <row r="19" ht="13.5">
      <c r="B19" t="s">
        <v>234</v>
      </c>
    </row>
    <row r="20" spans="2:10" ht="13.5">
      <c r="B20" s="18" t="s">
        <v>242</v>
      </c>
      <c r="C20" s="18"/>
      <c r="D20" s="18"/>
      <c r="E20" s="18"/>
      <c r="F20" s="18"/>
      <c r="G20" s="18"/>
      <c r="H20" s="18"/>
      <c r="I20" s="18"/>
      <c r="J20" s="18"/>
    </row>
    <row r="21" ht="13.5">
      <c r="B21" t="s">
        <v>243</v>
      </c>
    </row>
    <row r="22" ht="13.5">
      <c r="B22" t="s">
        <v>236</v>
      </c>
    </row>
    <row r="24" ht="13.5">
      <c r="B24" s="8" t="s">
        <v>233</v>
      </c>
    </row>
    <row r="25" ht="13.5">
      <c r="B25" t="s">
        <v>240</v>
      </c>
    </row>
    <row r="26" spans="2:10" ht="13.5">
      <c r="B26" s="18" t="s">
        <v>244</v>
      </c>
      <c r="C26" s="18"/>
      <c r="D26" s="18"/>
      <c r="E26" s="18"/>
      <c r="F26" s="18"/>
      <c r="G26" s="18"/>
      <c r="H26" s="18"/>
      <c r="I26" s="18"/>
      <c r="J26" s="18"/>
    </row>
    <row r="27" spans="2:10" ht="13.5">
      <c r="B27" s="18" t="s">
        <v>245</v>
      </c>
      <c r="C27" s="18"/>
      <c r="D27" s="18"/>
      <c r="E27" s="18"/>
      <c r="F27" s="18"/>
      <c r="G27" s="18"/>
      <c r="H27" s="18"/>
      <c r="I27" s="18"/>
      <c r="J27" s="18"/>
    </row>
    <row r="28" spans="2:10" ht="13.5">
      <c r="B28" s="18" t="s">
        <v>246</v>
      </c>
      <c r="C28" s="18"/>
      <c r="D28" s="18"/>
      <c r="E28" s="18"/>
      <c r="F28" s="18"/>
      <c r="G28" s="18"/>
      <c r="H28" s="18"/>
      <c r="I28" s="18"/>
      <c r="J28" s="18"/>
    </row>
    <row r="32" spans="7:10" ht="13.5">
      <c r="G32" s="18" t="s">
        <v>0</v>
      </c>
      <c r="H32" s="18"/>
      <c r="I32" s="18"/>
      <c r="J32" s="18"/>
    </row>
  </sheetData>
  <mergeCells count="10">
    <mergeCell ref="G32:J32"/>
    <mergeCell ref="H4:J4"/>
    <mergeCell ref="E4:G4"/>
    <mergeCell ref="B4:D4"/>
    <mergeCell ref="B8:J8"/>
    <mergeCell ref="B20:J20"/>
    <mergeCell ref="B26:J26"/>
    <mergeCell ref="B13:J13"/>
    <mergeCell ref="B27:J27"/>
    <mergeCell ref="B28:J28"/>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ILI</cp:lastModifiedBy>
  <cp:lastPrinted>2002-06-24T07:59:15Z</cp:lastPrinted>
  <dcterms:created xsi:type="dcterms:W3CDTF">2001-10-11T03:39:18Z</dcterms:created>
  <dcterms:modified xsi:type="dcterms:W3CDTF">2010-05-17T04:02:22Z</dcterms:modified>
  <cp:category/>
  <cp:version/>
  <cp:contentType/>
  <cp:contentStatus/>
</cp:coreProperties>
</file>